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525" windowWidth="25605" windowHeight="14520"/>
  </bookViews>
  <sheets>
    <sheet name="F-1-A" sheetId="1" r:id="rId1"/>
    <sheet name="F-1-B" sheetId="2" r:id="rId2"/>
    <sheet name="F-1-C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3" l="1"/>
  <c r="E32" i="2"/>
  <c r="W21" i="1"/>
  <c r="W20" i="1"/>
  <c r="W18" i="1"/>
  <c r="W17" i="1"/>
  <c r="E35" i="1"/>
  <c r="U13" i="3"/>
  <c r="U14" i="3"/>
  <c r="V9" i="1"/>
  <c r="V13" i="1"/>
  <c r="V12" i="1"/>
  <c r="V11" i="1"/>
  <c r="V10" i="1"/>
  <c r="U10" i="2"/>
  <c r="V15" i="1"/>
  <c r="V17" i="1"/>
  <c r="V19" i="1"/>
  <c r="V21" i="1"/>
  <c r="V23" i="1"/>
  <c r="V25" i="1"/>
  <c r="V27" i="1"/>
  <c r="V29" i="1"/>
  <c r="U23" i="2"/>
  <c r="U15" i="2"/>
  <c r="U28" i="2"/>
  <c r="U21" i="2"/>
  <c r="U13" i="2"/>
  <c r="U9" i="2"/>
  <c r="U26" i="2"/>
  <c r="U19" i="2"/>
  <c r="U11" i="2"/>
  <c r="U25" i="2"/>
  <c r="U17" i="2"/>
  <c r="U11" i="3"/>
  <c r="U15" i="3"/>
  <c r="U17" i="3"/>
  <c r="U19" i="3"/>
  <c r="U21" i="3"/>
  <c r="U23" i="3"/>
  <c r="U10" i="3"/>
  <c r="U12" i="3"/>
  <c r="U20" i="3"/>
  <c r="U16" i="3"/>
  <c r="U22" i="3"/>
  <c r="U18" i="3"/>
  <c r="V30" i="1"/>
  <c r="V28" i="1"/>
  <c r="V26" i="1"/>
  <c r="V24" i="1"/>
  <c r="V22" i="1"/>
  <c r="V20" i="1"/>
  <c r="V18" i="1"/>
  <c r="V16" i="1"/>
  <c r="V14" i="1"/>
  <c r="U27" i="2"/>
  <c r="U24" i="2"/>
  <c r="U22" i="2"/>
  <c r="U20" i="2"/>
  <c r="U18" i="2"/>
  <c r="U16" i="2"/>
  <c r="U14" i="2"/>
  <c r="U12" i="2"/>
</calcChain>
</file>

<file path=xl/sharedStrings.xml><?xml version="1.0" encoding="utf-8"?>
<sst xmlns="http://schemas.openxmlformats.org/spreadsheetml/2006/main" count="249" uniqueCount="129">
  <si>
    <t>ПРОТОКОЛ</t>
  </si>
  <si>
    <t>участник</t>
  </si>
  <si>
    <t>разряд</t>
  </si>
  <si>
    <t>Команда, регион</t>
  </si>
  <si>
    <t>туры</t>
  </si>
  <si>
    <t>сумма</t>
  </si>
  <si>
    <t>FAI</t>
  </si>
  <si>
    <t>команда, регион</t>
  </si>
  <si>
    <t>Рейтинг спортсмена</t>
  </si>
  <si>
    <t>Рейтинговый результат</t>
  </si>
  <si>
    <t>12-13</t>
  </si>
  <si>
    <t>Рейтинг соревнований</t>
  </si>
  <si>
    <t xml:space="preserve">Элементарный рейтинг </t>
  </si>
  <si>
    <t>Место</t>
  </si>
  <si>
    <t>№</t>
  </si>
  <si>
    <t>Предварительный расчет рейтингового результата</t>
  </si>
  <si>
    <t>Расчет рейтингового результата для поделенных мест</t>
  </si>
  <si>
    <r>
      <rPr>
        <sz val="11"/>
        <color theme="1"/>
        <rFont val="Calibri"/>
        <family val="2"/>
        <charset val="204"/>
      </rPr>
      <t>Δ</t>
    </r>
    <r>
      <rPr>
        <sz val="12.1"/>
        <color theme="1"/>
        <rFont val="Calibri"/>
        <family val="2"/>
      </rPr>
      <t>R</t>
    </r>
  </si>
  <si>
    <r>
      <rPr>
        <sz val="11"/>
        <color theme="1"/>
        <rFont val="Calibri"/>
        <family val="2"/>
        <charset val="204"/>
      </rPr>
      <t>Δ</t>
    </r>
    <r>
      <rPr>
        <sz val="9.9"/>
        <color theme="1"/>
        <rFont val="Calibri"/>
        <family val="2"/>
      </rPr>
      <t>R</t>
    </r>
  </si>
  <si>
    <t>Титов Юрий</t>
  </si>
  <si>
    <t>RUS 440</t>
  </si>
  <si>
    <t>ЗМС</t>
  </si>
  <si>
    <t>Пермский край</t>
  </si>
  <si>
    <t>Пригара Михаил</t>
  </si>
  <si>
    <t>RUS 301A</t>
  </si>
  <si>
    <t>КМС</t>
  </si>
  <si>
    <t>Ленинградская обл.</t>
  </si>
  <si>
    <t>Фролов Максим</t>
  </si>
  <si>
    <t>г. Дзержинск</t>
  </si>
  <si>
    <t>Рязанцев Алексей</t>
  </si>
  <si>
    <t>МСМК</t>
  </si>
  <si>
    <t>г. Москва</t>
  </si>
  <si>
    <t>Козырев Сергей</t>
  </si>
  <si>
    <t>RUS 1320-2</t>
  </si>
  <si>
    <t>МС</t>
  </si>
  <si>
    <t>Корнушенко Александр</t>
  </si>
  <si>
    <t>Московская обл.</t>
  </si>
  <si>
    <t>Ничипорук Александр</t>
  </si>
  <si>
    <t>186А</t>
  </si>
  <si>
    <t>Тульская обл.</t>
  </si>
  <si>
    <t>Макаров Сергей</t>
  </si>
  <si>
    <t>г.Москва</t>
  </si>
  <si>
    <t>Евдокимов Юрий</t>
  </si>
  <si>
    <t xml:space="preserve">Анисимов Никита </t>
  </si>
  <si>
    <t>г. Санкт-Петербург</t>
  </si>
  <si>
    <t>Евсюков Сергей</t>
  </si>
  <si>
    <t>ю</t>
  </si>
  <si>
    <t xml:space="preserve">Малахов Григорий </t>
  </si>
  <si>
    <t>1860А</t>
  </si>
  <si>
    <t>Ярославская обл.</t>
  </si>
  <si>
    <t>Смирнов Максим</t>
  </si>
  <si>
    <t>Владимирская обл.</t>
  </si>
  <si>
    <t>Сидоркин Антон</t>
  </si>
  <si>
    <t>1814А</t>
  </si>
  <si>
    <t>Нижегородская обл.</t>
  </si>
  <si>
    <t>Корнушенко Софья</t>
  </si>
  <si>
    <t>3604А</t>
  </si>
  <si>
    <t>Панченко Андрей</t>
  </si>
  <si>
    <t>0262А</t>
  </si>
  <si>
    <t>г.Владимир</t>
  </si>
  <si>
    <t>Громов Сергей</t>
  </si>
  <si>
    <t>Хорошев Алексей</t>
  </si>
  <si>
    <t>Хорошев Павел</t>
  </si>
  <si>
    <t>Полетаев Андрей</t>
  </si>
  <si>
    <t>г.Рыбинск</t>
  </si>
  <si>
    <t>Буренок Сергей</t>
  </si>
  <si>
    <t>Осипков Андрей</t>
  </si>
  <si>
    <t>1550А</t>
  </si>
  <si>
    <t>9-10</t>
  </si>
  <si>
    <t>Булатов Альберт</t>
  </si>
  <si>
    <t>Солодов Максим</t>
  </si>
  <si>
    <t>Махмутов Ильнур</t>
  </si>
  <si>
    <t>542А</t>
  </si>
  <si>
    <t>Татарстан</t>
  </si>
  <si>
    <t>Фролов Кирилл</t>
  </si>
  <si>
    <t>RUS 3606A</t>
  </si>
  <si>
    <t>Самарская обл.</t>
  </si>
  <si>
    <t>Бурдов Алексей</t>
  </si>
  <si>
    <t>RUS 154</t>
  </si>
  <si>
    <t>Богданов Владислав</t>
  </si>
  <si>
    <t>414А</t>
  </si>
  <si>
    <t>г. Пермь</t>
  </si>
  <si>
    <t>Егоров Александр</t>
  </si>
  <si>
    <t>4298A</t>
  </si>
  <si>
    <t>Усейнов Тимур</t>
  </si>
  <si>
    <t>Куровцев Игорь</t>
  </si>
  <si>
    <t>г.Ярославль</t>
  </si>
  <si>
    <t>Дайдиев Комил</t>
  </si>
  <si>
    <t>1274А</t>
  </si>
  <si>
    <t>г. Владимир</t>
  </si>
  <si>
    <t>Панченко  Андрей</t>
  </si>
  <si>
    <t>Мещеряков Алексей</t>
  </si>
  <si>
    <t>264А</t>
  </si>
  <si>
    <t>КБР</t>
  </si>
  <si>
    <t>Уханков Максим</t>
  </si>
  <si>
    <t>4550A</t>
  </si>
  <si>
    <t>б/р</t>
  </si>
  <si>
    <t>Быченков Юрий</t>
  </si>
  <si>
    <t>267А</t>
  </si>
  <si>
    <t>г. Ставрополь</t>
  </si>
  <si>
    <t>Белецкий Юрий</t>
  </si>
  <si>
    <t>RUS 2920</t>
  </si>
  <si>
    <t>Филиппов Алексей</t>
  </si>
  <si>
    <t>RUS 617A</t>
  </si>
  <si>
    <t>Свердловская обл.</t>
  </si>
  <si>
    <t xml:space="preserve">г. Москва </t>
  </si>
  <si>
    <t>9-й этап Кубка России по авиамодельному спорту</t>
  </si>
  <si>
    <t xml:space="preserve">                  9-й этап Кубка России по авиамодельному спорту</t>
  </si>
  <si>
    <t xml:space="preserve">9-й этап Кубка России по авиамодельному спорту </t>
  </si>
  <si>
    <t>Карпов Алексей</t>
  </si>
  <si>
    <t>Савухина Лариса</t>
  </si>
  <si>
    <t>546А</t>
  </si>
  <si>
    <t>Таланов Алексей</t>
  </si>
  <si>
    <t>г. Иваново</t>
  </si>
  <si>
    <t>Назаров Александр</t>
  </si>
  <si>
    <t>Яковенко Леонид</t>
  </si>
  <si>
    <t>Иркутская область</t>
  </si>
  <si>
    <t>Перчук Юрий</t>
  </si>
  <si>
    <t>Морозов Александр</t>
  </si>
  <si>
    <t>Краснодарский край</t>
  </si>
  <si>
    <t xml:space="preserve">Кудрявцев Олег </t>
  </si>
  <si>
    <t>295А</t>
  </si>
  <si>
    <t>Савухин Сергей</t>
  </si>
  <si>
    <t>Кудряшов Олег</t>
  </si>
  <si>
    <t>1883А</t>
  </si>
  <si>
    <t>Галактионов Леонид</t>
  </si>
  <si>
    <t>Ревазов Максим</t>
  </si>
  <si>
    <t>Муштуков Валентин</t>
  </si>
  <si>
    <t>г.Ломоносов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</si>
</sst>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charset val="204"/>
    </font>
    <font>
      <sz val="11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sz val="11"/>
      <name val="Times New Roman Cyr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2.1"/>
      <color theme="1"/>
      <name val="Calibri"/>
      <family val="2"/>
    </font>
    <font>
      <sz val="9.9"/>
      <color theme="1"/>
      <name val="Calibri"/>
      <family val="2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3" borderId="9" xfId="0" applyFont="1" applyFill="1" applyBorder="1"/>
    <xf numFmtId="0" fontId="1" fillId="0" borderId="9" xfId="0" applyFont="1" applyBorder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2" borderId="9" xfId="0" applyFont="1" applyFill="1" applyBorder="1"/>
    <xf numFmtId="0" fontId="11" fillId="0" borderId="9" xfId="0" applyFont="1" applyBorder="1"/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9" xfId="0" applyBorder="1"/>
    <xf numFmtId="0" fontId="11" fillId="0" borderId="10" xfId="0" applyFont="1" applyFill="1" applyBorder="1" applyAlignment="1">
      <alignment horizontal="center" vertical="center"/>
    </xf>
    <xf numFmtId="164" fontId="0" fillId="0" borderId="9" xfId="0" applyNumberFormat="1" applyBorder="1"/>
    <xf numFmtId="0" fontId="7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7" fillId="3" borderId="1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3" borderId="0" xfId="0" applyNumberFormat="1" applyFont="1" applyFill="1" applyBorder="1" applyAlignment="1">
      <alignment wrapText="1"/>
    </xf>
    <xf numFmtId="49" fontId="11" fillId="3" borderId="0" xfId="0" applyNumberFormat="1" applyFont="1" applyFill="1" applyBorder="1" applyAlignment="1">
      <alignment horizontal="center" wrapText="1"/>
    </xf>
    <xf numFmtId="0" fontId="11" fillId="3" borderId="0" xfId="0" applyFont="1" applyFill="1" applyBorder="1"/>
    <xf numFmtId="0" fontId="11" fillId="0" borderId="0" xfId="0" applyFont="1" applyBorder="1"/>
    <xf numFmtId="0" fontId="11" fillId="0" borderId="0" xfId="0" applyFont="1" applyFill="1" applyBorder="1"/>
    <xf numFmtId="164" fontId="0" fillId="0" borderId="0" xfId="0" applyNumberFormat="1" applyBorder="1"/>
    <xf numFmtId="2" fontId="0" fillId="0" borderId="9" xfId="0" applyNumberFormat="1" applyBorder="1" applyAlignment="1">
      <alignment horizontal="center" vertical="center"/>
    </xf>
    <xf numFmtId="164" fontId="11" fillId="3" borderId="9" xfId="0" applyNumberFormat="1" applyFont="1" applyFill="1" applyBorder="1" applyAlignment="1">
      <alignment horizontal="center" wrapText="1"/>
    </xf>
    <xf numFmtId="164" fontId="11" fillId="3" borderId="9" xfId="0" applyNumberFormat="1" applyFont="1" applyFill="1" applyBorder="1" applyAlignment="1">
      <alignment horizontal="center"/>
    </xf>
    <xf numFmtId="164" fontId="11" fillId="3" borderId="9" xfId="0" applyNumberFormat="1" applyFont="1" applyFill="1" applyBorder="1" applyAlignment="1">
      <alignment horizontal="center" vertical="center" wrapText="1"/>
    </xf>
    <xf numFmtId="164" fontId="11" fillId="3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/>
    </xf>
    <xf numFmtId="164" fontId="0" fillId="0" borderId="0" xfId="0" applyNumberFormat="1"/>
    <xf numFmtId="0" fontId="1" fillId="3" borderId="10" xfId="0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distributed" textRotation="90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distributed" wrapText="1"/>
    </xf>
    <xf numFmtId="0" fontId="1" fillId="0" borderId="3" xfId="0" applyFont="1" applyBorder="1" applyAlignment="1">
      <alignment horizontal="center" vertical="distributed" wrapText="1"/>
    </xf>
    <xf numFmtId="0" fontId="1" fillId="0" borderId="8" xfId="0" applyFont="1" applyBorder="1" applyAlignment="1">
      <alignment horizontal="center" vertical="distributed" wrapText="1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distributed" textRotation="90" wrapText="1"/>
    </xf>
    <xf numFmtId="0" fontId="0" fillId="0" borderId="11" xfId="0" applyBorder="1" applyAlignment="1">
      <alignment horizontal="center" vertical="distributed" textRotation="90" wrapText="1"/>
    </xf>
    <xf numFmtId="0" fontId="0" fillId="0" borderId="8" xfId="0" applyBorder="1" applyAlignment="1">
      <alignment horizontal="center" vertical="distributed" textRotation="90" wrapText="1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distributed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9" fillId="0" borderId="6" xfId="0" applyFont="1" applyBorder="1"/>
    <xf numFmtId="0" fontId="7" fillId="0" borderId="0" xfId="0" applyFont="1" applyBorder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9" fillId="0" borderId="9" xfId="0" applyFont="1" applyBorder="1"/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zoomScale="115" zoomScaleNormal="115" zoomScalePageLayoutView="90" workbookViewId="0">
      <selection activeCell="A7" sqref="A7:A8"/>
    </sheetView>
  </sheetViews>
  <sheetFormatPr defaultColWidth="8.85546875" defaultRowHeight="15" x14ac:dyDescent="0.25"/>
  <cols>
    <col min="1" max="1" width="6.42578125" bestFit="1" customWidth="1"/>
    <col min="2" max="2" width="2.28515625" customWidth="1"/>
    <col min="3" max="3" width="22" customWidth="1"/>
    <col min="4" max="4" width="8.42578125" customWidth="1"/>
    <col min="5" max="5" width="9.28515625" customWidth="1"/>
    <col min="6" max="6" width="27.28515625" customWidth="1"/>
    <col min="7" max="7" width="12.7109375" customWidth="1"/>
    <col min="8" max="17" width="4.28515625" customWidth="1"/>
    <col min="18" max="19" width="7.85546875" customWidth="1"/>
    <col min="20" max="20" width="13.7109375" customWidth="1"/>
    <col min="21" max="21" width="9.140625" customWidth="1"/>
    <col min="22" max="22" width="7.42578125" customWidth="1"/>
    <col min="23" max="23" width="9.140625" customWidth="1"/>
  </cols>
  <sheetData>
    <row r="1" spans="1:23" ht="15" customHeight="1" x14ac:dyDescent="0.25">
      <c r="L1" s="58"/>
      <c r="M1" s="58"/>
      <c r="N1" s="58"/>
      <c r="O1" s="58"/>
      <c r="P1" s="58"/>
      <c r="Q1" s="58"/>
      <c r="R1" s="58"/>
      <c r="S1" s="2"/>
      <c r="V1" s="55" t="s">
        <v>15</v>
      </c>
      <c r="W1" s="55" t="s">
        <v>16</v>
      </c>
    </row>
    <row r="2" spans="1:23" x14ac:dyDescent="0.25">
      <c r="L2" s="58"/>
      <c r="M2" s="58"/>
      <c r="N2" s="58"/>
      <c r="O2" s="58"/>
      <c r="P2" s="58"/>
      <c r="Q2" s="58"/>
      <c r="R2" s="58"/>
      <c r="S2" s="2"/>
      <c r="V2" s="55"/>
      <c r="W2" s="55"/>
    </row>
    <row r="3" spans="1:23" x14ac:dyDescent="0.25">
      <c r="L3" s="58"/>
      <c r="M3" s="58"/>
      <c r="N3" s="58"/>
      <c r="O3" s="58"/>
      <c r="P3" s="58"/>
      <c r="Q3" s="58"/>
      <c r="R3" s="58"/>
      <c r="S3" s="2"/>
      <c r="V3" s="55"/>
      <c r="W3" s="55"/>
    </row>
    <row r="4" spans="1:23" x14ac:dyDescent="0.25">
      <c r="L4" s="58"/>
      <c r="M4" s="58"/>
      <c r="N4" s="58"/>
      <c r="O4" s="58"/>
      <c r="P4" s="58"/>
      <c r="Q4" s="58"/>
      <c r="R4" s="58"/>
      <c r="S4" s="2"/>
      <c r="V4" s="55"/>
      <c r="W4" s="55"/>
    </row>
    <row r="5" spans="1:23" x14ac:dyDescent="0.25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11"/>
      <c r="V5" s="55"/>
      <c r="W5" s="55"/>
    </row>
    <row r="6" spans="1:23" x14ac:dyDescent="0.25">
      <c r="A6" s="57" t="s">
        <v>107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23"/>
      <c r="V6" s="55"/>
      <c r="W6" s="55"/>
    </row>
    <row r="7" spans="1:23" ht="15.75" customHeight="1" x14ac:dyDescent="0.25">
      <c r="A7" s="69" t="s">
        <v>14</v>
      </c>
      <c r="B7" s="61"/>
      <c r="C7" s="59" t="s">
        <v>1</v>
      </c>
      <c r="D7" s="59" t="s">
        <v>6</v>
      </c>
      <c r="E7" s="59" t="s">
        <v>2</v>
      </c>
      <c r="F7" s="59" t="s">
        <v>3</v>
      </c>
      <c r="G7" s="67" t="s">
        <v>8</v>
      </c>
      <c r="H7" s="71" t="s">
        <v>4</v>
      </c>
      <c r="I7" s="72"/>
      <c r="J7" s="72"/>
      <c r="K7" s="72"/>
      <c r="L7" s="72"/>
      <c r="M7" s="72"/>
      <c r="N7" s="72"/>
      <c r="O7" s="72"/>
      <c r="P7" s="72"/>
      <c r="Q7" s="72"/>
      <c r="R7" s="59" t="s">
        <v>5</v>
      </c>
      <c r="S7" s="59" t="s">
        <v>13</v>
      </c>
      <c r="T7" s="66" t="s">
        <v>9</v>
      </c>
      <c r="V7" s="55"/>
      <c r="W7" s="55"/>
    </row>
    <row r="8" spans="1:23" ht="15.75" customHeight="1" x14ac:dyDescent="0.25">
      <c r="A8" s="70"/>
      <c r="B8" s="62"/>
      <c r="C8" s="60"/>
      <c r="D8" s="60"/>
      <c r="E8" s="60"/>
      <c r="F8" s="60"/>
      <c r="G8" s="68"/>
      <c r="H8" s="4">
        <v>1</v>
      </c>
      <c r="I8" s="4">
        <v>2</v>
      </c>
      <c r="J8" s="4">
        <v>3</v>
      </c>
      <c r="K8" s="4">
        <v>4</v>
      </c>
      <c r="L8" s="4">
        <v>5</v>
      </c>
      <c r="M8" s="4">
        <v>6</v>
      </c>
      <c r="N8" s="4">
        <v>7</v>
      </c>
      <c r="O8" s="4">
        <v>8</v>
      </c>
      <c r="P8" s="4">
        <v>9</v>
      </c>
      <c r="Q8" s="4">
        <v>10</v>
      </c>
      <c r="R8" s="60"/>
      <c r="S8" s="60"/>
      <c r="T8" s="66"/>
      <c r="V8" s="55"/>
      <c r="W8" s="55"/>
    </row>
    <row r="9" spans="1:23" x14ac:dyDescent="0.25">
      <c r="A9" s="27">
        <v>1</v>
      </c>
      <c r="B9" s="10"/>
      <c r="C9" s="10" t="s">
        <v>19</v>
      </c>
      <c r="D9" s="10" t="s">
        <v>20</v>
      </c>
      <c r="E9" s="10" t="s">
        <v>21</v>
      </c>
      <c r="F9" s="10" t="s">
        <v>22</v>
      </c>
      <c r="G9" s="40">
        <v>11.3</v>
      </c>
      <c r="H9" s="10">
        <v>240</v>
      </c>
      <c r="I9" s="10">
        <v>180</v>
      </c>
      <c r="J9" s="10">
        <v>180</v>
      </c>
      <c r="K9" s="10">
        <v>180</v>
      </c>
      <c r="L9" s="10">
        <v>240</v>
      </c>
      <c r="M9" s="6"/>
      <c r="N9" s="6"/>
      <c r="O9" s="12"/>
      <c r="P9" s="12"/>
      <c r="Q9" s="12"/>
      <c r="R9" s="12">
        <v>1020</v>
      </c>
      <c r="S9" s="20">
        <v>1</v>
      </c>
      <c r="T9" s="21">
        <v>725.80000000000007</v>
      </c>
      <c r="V9" s="21">
        <f>$E$35*0.2/(0.01322*A9*A9+0.06088*A9+0.9259)</f>
        <v>725.80000000000007</v>
      </c>
      <c r="W9" s="19"/>
    </row>
    <row r="10" spans="1:23" x14ac:dyDescent="0.25">
      <c r="A10" s="27">
        <v>2</v>
      </c>
      <c r="B10" s="10"/>
      <c r="C10" s="10" t="s">
        <v>23</v>
      </c>
      <c r="D10" s="10" t="s">
        <v>24</v>
      </c>
      <c r="E10" s="10" t="s">
        <v>25</v>
      </c>
      <c r="F10" s="10" t="s">
        <v>26</v>
      </c>
      <c r="G10" s="40">
        <v>4.5999999999999996</v>
      </c>
      <c r="H10" s="10">
        <v>240</v>
      </c>
      <c r="I10" s="10">
        <v>180</v>
      </c>
      <c r="J10" s="10">
        <v>180</v>
      </c>
      <c r="K10" s="10">
        <v>130</v>
      </c>
      <c r="L10" s="10">
        <v>240</v>
      </c>
      <c r="M10" s="6"/>
      <c r="N10" s="6"/>
      <c r="O10" s="12"/>
      <c r="P10" s="12"/>
      <c r="Q10" s="12"/>
      <c r="R10" s="12">
        <v>970</v>
      </c>
      <c r="S10" s="20">
        <v>2</v>
      </c>
      <c r="T10" s="21">
        <v>659.49443000708754</v>
      </c>
      <c r="V10" s="21">
        <f>$E$35*0.2/(0.01322*A10*A10+0.06088*A10+0.9259)</f>
        <v>659.49443000708754</v>
      </c>
      <c r="W10" s="19"/>
    </row>
    <row r="11" spans="1:23" x14ac:dyDescent="0.25">
      <c r="A11" s="27">
        <v>3</v>
      </c>
      <c r="B11" s="10"/>
      <c r="C11" s="10" t="s">
        <v>27</v>
      </c>
      <c r="D11" s="10">
        <v>1566</v>
      </c>
      <c r="E11" s="10" t="s">
        <v>25</v>
      </c>
      <c r="F11" s="10" t="s">
        <v>28</v>
      </c>
      <c r="G11" s="41">
        <v>37.5</v>
      </c>
      <c r="H11" s="10">
        <v>240</v>
      </c>
      <c r="I11" s="10">
        <v>180</v>
      </c>
      <c r="J11" s="10">
        <v>180</v>
      </c>
      <c r="K11" s="10">
        <v>180</v>
      </c>
      <c r="L11" s="10">
        <v>180</v>
      </c>
      <c r="M11" s="6"/>
      <c r="N11" s="6"/>
      <c r="O11" s="12"/>
      <c r="P11" s="12"/>
      <c r="Q11" s="12"/>
      <c r="R11" s="12">
        <v>960</v>
      </c>
      <c r="S11" s="20">
        <v>3</v>
      </c>
      <c r="T11" s="21">
        <v>591.27346193952042</v>
      </c>
      <c r="V11" s="21">
        <f>$E$35*0.2/(0.01322*A11*A11+0.06088*A11+0.9259)</f>
        <v>591.27346193952042</v>
      </c>
      <c r="W11" s="19"/>
    </row>
    <row r="12" spans="1:23" x14ac:dyDescent="0.25">
      <c r="A12" s="27">
        <v>4</v>
      </c>
      <c r="B12" s="10"/>
      <c r="C12" s="10" t="s">
        <v>29</v>
      </c>
      <c r="D12" s="10">
        <v>286</v>
      </c>
      <c r="E12" s="10" t="s">
        <v>30</v>
      </c>
      <c r="F12" s="10" t="s">
        <v>31</v>
      </c>
      <c r="G12" s="40">
        <v>38</v>
      </c>
      <c r="H12" s="10">
        <v>240</v>
      </c>
      <c r="I12" s="10">
        <v>180</v>
      </c>
      <c r="J12" s="10">
        <v>118</v>
      </c>
      <c r="K12" s="10">
        <v>180</v>
      </c>
      <c r="L12" s="10">
        <v>240</v>
      </c>
      <c r="M12" s="6"/>
      <c r="N12" s="6"/>
      <c r="O12" s="12"/>
      <c r="P12" s="12"/>
      <c r="Q12" s="12"/>
      <c r="R12" s="12">
        <v>958</v>
      </c>
      <c r="S12" s="20">
        <v>4</v>
      </c>
      <c r="T12" s="21">
        <v>525.584022477443</v>
      </c>
      <c r="V12" s="21">
        <f>$E$35*0.2/(0.01322*A12*A12+0.06088*A12+0.9259)</f>
        <v>525.584022477443</v>
      </c>
      <c r="W12" s="19"/>
    </row>
    <row r="13" spans="1:23" x14ac:dyDescent="0.25">
      <c r="A13" s="27">
        <v>5</v>
      </c>
      <c r="B13" s="10"/>
      <c r="C13" s="10" t="s">
        <v>32</v>
      </c>
      <c r="D13" s="10" t="s">
        <v>33</v>
      </c>
      <c r="E13" s="10" t="s">
        <v>34</v>
      </c>
      <c r="F13" s="10" t="s">
        <v>31</v>
      </c>
      <c r="G13" s="41">
        <v>23.1</v>
      </c>
      <c r="H13" s="10">
        <v>240</v>
      </c>
      <c r="I13" s="10">
        <v>180</v>
      </c>
      <c r="J13" s="10">
        <v>180</v>
      </c>
      <c r="K13" s="10">
        <v>180</v>
      </c>
      <c r="L13" s="10">
        <v>170</v>
      </c>
      <c r="M13" s="6"/>
      <c r="N13" s="6"/>
      <c r="O13" s="12"/>
      <c r="P13" s="12"/>
      <c r="Q13" s="12"/>
      <c r="R13" s="12">
        <v>950</v>
      </c>
      <c r="S13" s="20">
        <v>5</v>
      </c>
      <c r="T13" s="21">
        <v>465.01793951819587</v>
      </c>
      <c r="V13" s="21">
        <f>$E$35*0.2/(0.01322*A13*A13+0.06088*A13+0.9259)</f>
        <v>465.01793951819587</v>
      </c>
      <c r="W13" s="19"/>
    </row>
    <row r="14" spans="1:23" x14ac:dyDescent="0.25">
      <c r="A14" s="27">
        <v>6</v>
      </c>
      <c r="B14" s="10"/>
      <c r="C14" s="10" t="s">
        <v>35</v>
      </c>
      <c r="D14" s="10">
        <v>1985</v>
      </c>
      <c r="E14" s="10" t="s">
        <v>34</v>
      </c>
      <c r="F14" s="10" t="s">
        <v>36</v>
      </c>
      <c r="G14" s="40">
        <v>28.8</v>
      </c>
      <c r="H14" s="10">
        <v>165</v>
      </c>
      <c r="I14" s="10">
        <v>180</v>
      </c>
      <c r="J14" s="10">
        <v>180</v>
      </c>
      <c r="K14" s="10">
        <v>180</v>
      </c>
      <c r="L14" s="10">
        <v>240</v>
      </c>
      <c r="M14" s="6"/>
      <c r="N14" s="6"/>
      <c r="O14" s="12"/>
      <c r="P14" s="12"/>
      <c r="Q14" s="12"/>
      <c r="R14" s="12">
        <v>945</v>
      </c>
      <c r="S14" s="20">
        <v>6</v>
      </c>
      <c r="T14" s="21">
        <v>410.72944372135146</v>
      </c>
      <c r="V14" s="21">
        <f>$E$35*0.2/(0.01322*A14*A14+0.06088*A14+0.9259)</f>
        <v>410.72944372135146</v>
      </c>
      <c r="W14" s="19"/>
    </row>
    <row r="15" spans="1:23" x14ac:dyDescent="0.25">
      <c r="A15" s="27">
        <v>7</v>
      </c>
      <c r="B15" s="10"/>
      <c r="C15" s="10" t="s">
        <v>37</v>
      </c>
      <c r="D15" s="10" t="s">
        <v>38</v>
      </c>
      <c r="E15" s="10" t="s">
        <v>34</v>
      </c>
      <c r="F15" s="10" t="s">
        <v>39</v>
      </c>
      <c r="G15" s="40">
        <v>20.100000000000001</v>
      </c>
      <c r="H15" s="10">
        <v>240</v>
      </c>
      <c r="I15" s="10">
        <v>180</v>
      </c>
      <c r="J15" s="10">
        <v>180</v>
      </c>
      <c r="K15" s="10">
        <v>104</v>
      </c>
      <c r="L15" s="10">
        <v>240</v>
      </c>
      <c r="M15" s="6"/>
      <c r="N15" s="6"/>
      <c r="O15" s="12"/>
      <c r="P15" s="12"/>
      <c r="Q15" s="12"/>
      <c r="R15" s="12">
        <v>944</v>
      </c>
      <c r="S15" s="20">
        <v>7</v>
      </c>
      <c r="T15" s="21">
        <v>362.92903432274591</v>
      </c>
      <c r="V15" s="21">
        <f>$E$35*0.2/(0.01322*A15*A15+0.06088*A15+0.9259)</f>
        <v>362.92903432274591</v>
      </c>
      <c r="W15" s="19"/>
    </row>
    <row r="16" spans="1:23" x14ac:dyDescent="0.25">
      <c r="A16" s="27">
        <v>8</v>
      </c>
      <c r="B16" s="10"/>
      <c r="C16" s="10" t="s">
        <v>40</v>
      </c>
      <c r="D16" s="10">
        <v>163</v>
      </c>
      <c r="E16" s="10" t="s">
        <v>21</v>
      </c>
      <c r="F16" s="10" t="s">
        <v>41</v>
      </c>
      <c r="G16" s="42">
        <v>67.5</v>
      </c>
      <c r="H16" s="10">
        <v>159</v>
      </c>
      <c r="I16" s="10">
        <v>180</v>
      </c>
      <c r="J16" s="10">
        <v>180</v>
      </c>
      <c r="K16" s="10">
        <v>180</v>
      </c>
      <c r="L16" s="10">
        <v>240</v>
      </c>
      <c r="M16" s="9"/>
      <c r="N16" s="9"/>
      <c r="O16" s="13"/>
      <c r="P16" s="13"/>
      <c r="Q16" s="13"/>
      <c r="R16" s="13">
        <v>939</v>
      </c>
      <c r="S16" s="20">
        <v>8</v>
      </c>
      <c r="T16" s="21">
        <v>321.28976281750494</v>
      </c>
      <c r="V16" s="21">
        <f>$E$35*0.2/(0.01322*A16*A16+0.06088*A16+0.9259)</f>
        <v>321.28976281750494</v>
      </c>
      <c r="W16" s="19"/>
    </row>
    <row r="17" spans="1:23" x14ac:dyDescent="0.25">
      <c r="A17" s="27">
        <v>9</v>
      </c>
      <c r="B17" s="10"/>
      <c r="C17" s="10" t="s">
        <v>42</v>
      </c>
      <c r="D17" s="10">
        <v>155</v>
      </c>
      <c r="E17" s="10" t="s">
        <v>30</v>
      </c>
      <c r="F17" s="10" t="s">
        <v>36</v>
      </c>
      <c r="G17" s="43">
        <v>82.1</v>
      </c>
      <c r="H17" s="10">
        <v>240</v>
      </c>
      <c r="I17" s="10">
        <v>180</v>
      </c>
      <c r="J17" s="10">
        <v>180</v>
      </c>
      <c r="K17" s="10">
        <v>180</v>
      </c>
      <c r="L17" s="10">
        <v>148</v>
      </c>
      <c r="M17" s="6"/>
      <c r="N17" s="6"/>
      <c r="O17" s="12"/>
      <c r="P17" s="12"/>
      <c r="Q17" s="12"/>
      <c r="R17" s="12">
        <v>928</v>
      </c>
      <c r="S17" s="96" t="s">
        <v>68</v>
      </c>
      <c r="T17" s="21">
        <v>269.64818383777305</v>
      </c>
      <c r="V17" s="21">
        <f>$E$35*0.2/(0.01322*A17*A17+0.06088*A17+0.9259)</f>
        <v>285.2269869215292</v>
      </c>
      <c r="W17" s="21">
        <f>(V17+V18)/2</f>
        <v>269.64818383777305</v>
      </c>
    </row>
    <row r="18" spans="1:23" x14ac:dyDescent="0.25">
      <c r="A18" s="27">
        <v>10</v>
      </c>
      <c r="B18" s="10"/>
      <c r="C18" s="10" t="s">
        <v>43</v>
      </c>
      <c r="D18" s="10">
        <v>819</v>
      </c>
      <c r="E18" s="10" t="s">
        <v>34</v>
      </c>
      <c r="F18" s="10" t="s">
        <v>44</v>
      </c>
      <c r="G18" s="41">
        <v>3.1</v>
      </c>
      <c r="H18" s="10">
        <v>148</v>
      </c>
      <c r="I18" s="10">
        <v>180</v>
      </c>
      <c r="J18" s="10">
        <v>180</v>
      </c>
      <c r="K18" s="10">
        <v>180</v>
      </c>
      <c r="L18" s="10">
        <v>240</v>
      </c>
      <c r="M18" s="6"/>
      <c r="N18" s="6"/>
      <c r="O18" s="12"/>
      <c r="P18" s="12"/>
      <c r="Q18" s="12"/>
      <c r="R18" s="12">
        <v>928</v>
      </c>
      <c r="S18" s="96" t="s">
        <v>68</v>
      </c>
      <c r="T18" s="21">
        <v>269.64818383777305</v>
      </c>
      <c r="V18" s="21">
        <f>$E$35*0.2/(0.01322*A18*A18+0.06088*A18+0.9259)</f>
        <v>254.06938075401689</v>
      </c>
      <c r="W18" s="21">
        <f>(V17+V18)/2</f>
        <v>269.64818383777305</v>
      </c>
    </row>
    <row r="19" spans="1:23" x14ac:dyDescent="0.25">
      <c r="A19" s="27">
        <v>11</v>
      </c>
      <c r="B19" s="10"/>
      <c r="C19" s="10" t="s">
        <v>45</v>
      </c>
      <c r="D19" s="10">
        <v>1773</v>
      </c>
      <c r="E19" s="10" t="s">
        <v>34</v>
      </c>
      <c r="F19" s="10" t="s">
        <v>36</v>
      </c>
      <c r="G19" s="41">
        <v>37.5</v>
      </c>
      <c r="H19" s="10">
        <v>240</v>
      </c>
      <c r="I19" s="10">
        <v>180</v>
      </c>
      <c r="J19" s="10">
        <v>180</v>
      </c>
      <c r="K19" s="10">
        <v>180</v>
      </c>
      <c r="L19" s="10">
        <v>127</v>
      </c>
      <c r="M19" s="6"/>
      <c r="N19" s="6"/>
      <c r="O19" s="12"/>
      <c r="P19" s="12"/>
      <c r="Q19" s="12"/>
      <c r="R19" s="12">
        <v>907</v>
      </c>
      <c r="S19" s="20">
        <v>11</v>
      </c>
      <c r="T19" s="21">
        <v>227.15322984476714</v>
      </c>
      <c r="V19" s="21">
        <f>$E$35*0.2/(0.01322*A19*A19+0.06088*A19+0.9259)</f>
        <v>227.15322984476714</v>
      </c>
      <c r="W19" s="21"/>
    </row>
    <row r="20" spans="1:23" x14ac:dyDescent="0.25">
      <c r="A20" s="27">
        <v>12</v>
      </c>
      <c r="B20" s="10" t="s">
        <v>46</v>
      </c>
      <c r="C20" s="10" t="s">
        <v>47</v>
      </c>
      <c r="D20" s="10" t="s">
        <v>48</v>
      </c>
      <c r="E20" s="10">
        <v>1</v>
      </c>
      <c r="F20" s="10" t="s">
        <v>49</v>
      </c>
      <c r="G20" s="40">
        <v>16.8</v>
      </c>
      <c r="H20" s="10">
        <v>166</v>
      </c>
      <c r="I20" s="10">
        <v>180</v>
      </c>
      <c r="J20" s="10">
        <v>180</v>
      </c>
      <c r="K20" s="10">
        <v>180</v>
      </c>
      <c r="L20" s="10">
        <v>200</v>
      </c>
      <c r="M20" s="6"/>
      <c r="N20" s="6"/>
      <c r="O20" s="12"/>
      <c r="P20" s="12"/>
      <c r="Q20" s="12"/>
      <c r="R20" s="12">
        <v>906</v>
      </c>
      <c r="S20" s="96" t="s">
        <v>10</v>
      </c>
      <c r="T20" s="21">
        <v>193.77227109841954</v>
      </c>
      <c r="V20" s="21">
        <f>$E$35*0.2/(0.01322*A20*A20+0.06088*A20+0.9259)</f>
        <v>203.86838719825627</v>
      </c>
      <c r="W20" s="21">
        <f>(V20+V21)/2</f>
        <v>193.77227109841954</v>
      </c>
    </row>
    <row r="21" spans="1:23" x14ac:dyDescent="0.25">
      <c r="A21" s="27">
        <v>13</v>
      </c>
      <c r="B21" s="10"/>
      <c r="C21" s="10" t="s">
        <v>50</v>
      </c>
      <c r="D21" s="94">
        <v>134588</v>
      </c>
      <c r="E21" s="10" t="s">
        <v>25</v>
      </c>
      <c r="F21" s="10" t="s">
        <v>51</v>
      </c>
      <c r="G21" s="41">
        <v>0</v>
      </c>
      <c r="H21" s="10">
        <v>154</v>
      </c>
      <c r="I21" s="10">
        <v>180</v>
      </c>
      <c r="J21" s="10">
        <v>180</v>
      </c>
      <c r="K21" s="10">
        <v>152</v>
      </c>
      <c r="L21" s="10">
        <v>240</v>
      </c>
      <c r="M21" s="6"/>
      <c r="N21" s="6"/>
      <c r="O21" s="12"/>
      <c r="P21" s="12"/>
      <c r="Q21" s="12"/>
      <c r="R21" s="12">
        <v>906</v>
      </c>
      <c r="S21" s="96" t="s">
        <v>10</v>
      </c>
      <c r="T21" s="21">
        <v>193.77227109841954</v>
      </c>
      <c r="V21" s="21">
        <f>$E$35*0.2/(0.01322*A21*A21+0.06088*A21+0.9259)</f>
        <v>183.67615499858283</v>
      </c>
      <c r="W21" s="21">
        <f>(V20+V21)/2</f>
        <v>193.77227109841954</v>
      </c>
    </row>
    <row r="22" spans="1:23" x14ac:dyDescent="0.25">
      <c r="A22" s="27">
        <v>14</v>
      </c>
      <c r="B22" s="10" t="s">
        <v>46</v>
      </c>
      <c r="C22" s="10" t="s">
        <v>52</v>
      </c>
      <c r="D22" s="10" t="s">
        <v>53</v>
      </c>
      <c r="E22" s="10">
        <v>2</v>
      </c>
      <c r="F22" s="10" t="s">
        <v>54</v>
      </c>
      <c r="G22" s="40">
        <v>16.5</v>
      </c>
      <c r="H22" s="10">
        <v>170</v>
      </c>
      <c r="I22" s="10">
        <v>180</v>
      </c>
      <c r="J22" s="10">
        <v>167</v>
      </c>
      <c r="K22" s="10">
        <v>180</v>
      </c>
      <c r="L22" s="10">
        <v>207</v>
      </c>
      <c r="M22" s="6"/>
      <c r="N22" s="6"/>
      <c r="O22" s="12"/>
      <c r="P22" s="12"/>
      <c r="Q22" s="12"/>
      <c r="R22" s="12">
        <v>904</v>
      </c>
      <c r="S22" s="20">
        <v>14</v>
      </c>
      <c r="T22" s="21">
        <v>166.11204438198908</v>
      </c>
      <c r="V22" s="21">
        <f>$E$35*0.2/(0.01322*A22*A22+0.06088*A22+0.9259)</f>
        <v>166.11204438198908</v>
      </c>
      <c r="W22" s="19"/>
    </row>
    <row r="23" spans="1:23" x14ac:dyDescent="0.25">
      <c r="A23" s="27">
        <v>15</v>
      </c>
      <c r="B23" s="10" t="s">
        <v>46</v>
      </c>
      <c r="C23" s="10" t="s">
        <v>55</v>
      </c>
      <c r="D23" s="10" t="s">
        <v>56</v>
      </c>
      <c r="E23" s="10">
        <v>2</v>
      </c>
      <c r="F23" s="10" t="s">
        <v>36</v>
      </c>
      <c r="G23" s="41">
        <v>27.9</v>
      </c>
      <c r="H23" s="10">
        <v>240</v>
      </c>
      <c r="I23" s="10">
        <v>137</v>
      </c>
      <c r="J23" s="10">
        <v>180</v>
      </c>
      <c r="K23" s="10">
        <v>180</v>
      </c>
      <c r="L23" s="10">
        <v>151</v>
      </c>
      <c r="M23" s="6"/>
      <c r="N23" s="6"/>
      <c r="O23" s="12"/>
      <c r="P23" s="12"/>
      <c r="Q23" s="12"/>
      <c r="R23" s="12">
        <v>888</v>
      </c>
      <c r="S23" s="20">
        <v>15</v>
      </c>
      <c r="T23" s="21">
        <v>150.78112015954798</v>
      </c>
      <c r="V23" s="21">
        <f>$E$35*0.2/(0.01322*A23*A23+0.06088*A23+0.9259)</f>
        <v>150.78112015954798</v>
      </c>
      <c r="W23" s="19"/>
    </row>
    <row r="24" spans="1:23" x14ac:dyDescent="0.25">
      <c r="A24" s="27">
        <v>16</v>
      </c>
      <c r="B24" s="10"/>
      <c r="C24" s="10" t="s">
        <v>57</v>
      </c>
      <c r="D24" s="10" t="s">
        <v>58</v>
      </c>
      <c r="E24" s="10" t="s">
        <v>25</v>
      </c>
      <c r="F24" s="10" t="s">
        <v>59</v>
      </c>
      <c r="G24" s="40">
        <v>8.5</v>
      </c>
      <c r="H24" s="10">
        <v>240</v>
      </c>
      <c r="I24" s="10">
        <v>180</v>
      </c>
      <c r="J24" s="10">
        <v>180</v>
      </c>
      <c r="K24" s="10">
        <v>120</v>
      </c>
      <c r="L24" s="10">
        <v>117</v>
      </c>
      <c r="M24" s="6"/>
      <c r="N24" s="6"/>
      <c r="O24" s="12"/>
      <c r="P24" s="12"/>
      <c r="Q24" s="12"/>
      <c r="R24" s="12">
        <v>837</v>
      </c>
      <c r="S24" s="20">
        <v>16</v>
      </c>
      <c r="T24" s="21">
        <v>137.35026398955398</v>
      </c>
      <c r="V24" s="21">
        <f>$E$35*0.2/(0.01322*A24*A24+0.06088*A24+0.9259)</f>
        <v>137.35026398955398</v>
      </c>
      <c r="W24" s="19"/>
    </row>
    <row r="25" spans="1:23" x14ac:dyDescent="0.25">
      <c r="A25" s="27">
        <v>17</v>
      </c>
      <c r="B25" s="10"/>
      <c r="C25" s="10" t="s">
        <v>60</v>
      </c>
      <c r="D25" s="10">
        <v>1312</v>
      </c>
      <c r="E25" s="10" t="s">
        <v>34</v>
      </c>
      <c r="F25" s="10" t="s">
        <v>49</v>
      </c>
      <c r="G25" s="40">
        <v>23.5</v>
      </c>
      <c r="H25" s="10">
        <v>83</v>
      </c>
      <c r="I25" s="10">
        <v>111</v>
      </c>
      <c r="J25" s="10">
        <v>180</v>
      </c>
      <c r="K25" s="10">
        <v>180</v>
      </c>
      <c r="L25" s="10">
        <v>240</v>
      </c>
      <c r="M25" s="6"/>
      <c r="N25" s="6"/>
      <c r="O25" s="12"/>
      <c r="P25" s="12"/>
      <c r="Q25" s="12"/>
      <c r="R25" s="12">
        <v>794</v>
      </c>
      <c r="S25" s="20">
        <v>17</v>
      </c>
      <c r="T25" s="21">
        <v>125.53965793989042</v>
      </c>
      <c r="V25" s="21">
        <f>$E$35*0.2/(0.01322*A25*A25+0.06088*A25+0.9259)</f>
        <v>125.53965793989042</v>
      </c>
      <c r="W25" s="19"/>
    </row>
    <row r="26" spans="1:23" x14ac:dyDescent="0.25">
      <c r="A26" s="27">
        <v>18</v>
      </c>
      <c r="B26" s="22"/>
      <c r="C26" s="22" t="s">
        <v>61</v>
      </c>
      <c r="D26" s="22">
        <v>1548</v>
      </c>
      <c r="E26" s="22" t="s">
        <v>25</v>
      </c>
      <c r="F26" s="28" t="s">
        <v>31</v>
      </c>
      <c r="G26" s="41">
        <v>57.3</v>
      </c>
      <c r="H26" s="22">
        <v>101</v>
      </c>
      <c r="I26" s="22">
        <v>180</v>
      </c>
      <c r="J26" s="22">
        <v>180</v>
      </c>
      <c r="K26" s="22">
        <v>92</v>
      </c>
      <c r="L26" s="22">
        <v>240</v>
      </c>
      <c r="M26" s="6"/>
      <c r="N26" s="6"/>
      <c r="O26" s="12"/>
      <c r="P26" s="12"/>
      <c r="Q26" s="12"/>
      <c r="R26" s="12">
        <v>793</v>
      </c>
      <c r="S26" s="20">
        <v>18</v>
      </c>
      <c r="T26" s="21">
        <v>115.11462295123567</v>
      </c>
      <c r="V26" s="21">
        <f>$E$35*0.2/(0.01322*A26*A26+0.06088*A26+0.9259)</f>
        <v>115.11462295123567</v>
      </c>
      <c r="W26" s="19"/>
    </row>
    <row r="27" spans="1:23" x14ac:dyDescent="0.25">
      <c r="A27" s="27">
        <v>19</v>
      </c>
      <c r="B27" s="10"/>
      <c r="C27" s="10" t="s">
        <v>62</v>
      </c>
      <c r="D27" s="10">
        <v>694</v>
      </c>
      <c r="E27" s="10" t="s">
        <v>30</v>
      </c>
      <c r="F27" s="10" t="s">
        <v>31</v>
      </c>
      <c r="G27" s="40">
        <v>52</v>
      </c>
      <c r="H27" s="10">
        <v>240</v>
      </c>
      <c r="I27" s="10">
        <v>180</v>
      </c>
      <c r="J27" s="10">
        <v>180</v>
      </c>
      <c r="K27" s="10">
        <v>90</v>
      </c>
      <c r="L27" s="10">
        <v>63</v>
      </c>
      <c r="M27" s="6"/>
      <c r="N27" s="6"/>
      <c r="O27" s="12"/>
      <c r="P27" s="12"/>
      <c r="Q27" s="12"/>
      <c r="R27" s="12">
        <v>753</v>
      </c>
      <c r="S27" s="20">
        <v>19</v>
      </c>
      <c r="T27" s="21">
        <v>105.87830267948837</v>
      </c>
      <c r="V27" s="21">
        <f>$E$35*0.2/(0.01322*A27*A27+0.06088*A27+0.9259)</f>
        <v>105.87830267948837</v>
      </c>
      <c r="W27" s="19"/>
    </row>
    <row r="28" spans="1:23" x14ac:dyDescent="0.25">
      <c r="A28" s="27">
        <v>20</v>
      </c>
      <c r="B28" s="10"/>
      <c r="C28" s="10" t="s">
        <v>63</v>
      </c>
      <c r="D28" s="10">
        <v>1551</v>
      </c>
      <c r="E28" s="10">
        <v>1</v>
      </c>
      <c r="F28" s="10" t="s">
        <v>64</v>
      </c>
      <c r="G28" s="41">
        <v>1.5</v>
      </c>
      <c r="H28" s="10">
        <v>222</v>
      </c>
      <c r="I28" s="10">
        <v>176</v>
      </c>
      <c r="J28" s="10">
        <v>86</v>
      </c>
      <c r="K28" s="10">
        <v>104</v>
      </c>
      <c r="L28" s="10">
        <v>134</v>
      </c>
      <c r="M28" s="6"/>
      <c r="N28" s="6"/>
      <c r="O28" s="12"/>
      <c r="P28" s="12"/>
      <c r="Q28" s="12"/>
      <c r="R28" s="12">
        <v>722</v>
      </c>
      <c r="S28" s="20">
        <v>20</v>
      </c>
      <c r="T28" s="21">
        <v>97.665343470362657</v>
      </c>
      <c r="V28" s="21">
        <f>$E$35*0.2/(0.01322*A28*A28+0.06088*A28+0.9259)</f>
        <v>97.665343470362657</v>
      </c>
      <c r="W28" s="19"/>
    </row>
    <row r="29" spans="1:23" x14ac:dyDescent="0.25">
      <c r="A29" s="27">
        <v>21</v>
      </c>
      <c r="B29" s="10"/>
      <c r="C29" s="10" t="s">
        <v>65</v>
      </c>
      <c r="D29" s="10">
        <v>1565</v>
      </c>
      <c r="E29" s="10" t="s">
        <v>34</v>
      </c>
      <c r="F29" s="10" t="s">
        <v>36</v>
      </c>
      <c r="G29" s="40">
        <v>5.6</v>
      </c>
      <c r="H29" s="10">
        <v>129</v>
      </c>
      <c r="I29" s="10">
        <v>180</v>
      </c>
      <c r="J29" s="10">
        <v>180</v>
      </c>
      <c r="K29" s="10">
        <v>105</v>
      </c>
      <c r="L29" s="10">
        <v>27</v>
      </c>
      <c r="M29" s="6"/>
      <c r="N29" s="6"/>
      <c r="O29" s="12"/>
      <c r="P29" s="12"/>
      <c r="Q29" s="12"/>
      <c r="R29" s="12">
        <v>621</v>
      </c>
      <c r="S29" s="20">
        <v>21</v>
      </c>
      <c r="T29" s="21">
        <v>90.336552822861691</v>
      </c>
      <c r="V29" s="21">
        <f>$E$35*0.2/(0.01322*A29*A29+0.06088*A29+0.9259)</f>
        <v>90.336552822861691</v>
      </c>
      <c r="W29" s="19"/>
    </row>
    <row r="30" spans="1:23" x14ac:dyDescent="0.25">
      <c r="A30" s="27">
        <v>22</v>
      </c>
      <c r="B30" s="10"/>
      <c r="C30" s="10" t="s">
        <v>66</v>
      </c>
      <c r="D30" s="10" t="s">
        <v>67</v>
      </c>
      <c r="E30" s="10" t="s">
        <v>25</v>
      </c>
      <c r="F30" s="10" t="s">
        <v>49</v>
      </c>
      <c r="G30" s="41">
        <v>30</v>
      </c>
      <c r="H30" s="10">
        <v>8</v>
      </c>
      <c r="I30" s="10">
        <v>0</v>
      </c>
      <c r="J30" s="10">
        <v>0</v>
      </c>
      <c r="K30" s="10">
        <v>0</v>
      </c>
      <c r="L30" s="10">
        <v>0</v>
      </c>
      <c r="M30" s="6"/>
      <c r="N30" s="6"/>
      <c r="O30" s="12"/>
      <c r="P30" s="12"/>
      <c r="Q30" s="12"/>
      <c r="R30" s="12">
        <v>8</v>
      </c>
      <c r="S30" s="20">
        <v>22</v>
      </c>
      <c r="T30" s="21">
        <v>83.774443831416917</v>
      </c>
      <c r="V30" s="21">
        <f>$E$35*0.2/(0.01322*A30*A30+0.06088*A30+0.9259)</f>
        <v>83.774443831416917</v>
      </c>
      <c r="W30" s="19"/>
    </row>
    <row r="31" spans="1:23" x14ac:dyDescent="0.25">
      <c r="A31" s="29"/>
      <c r="B31" s="29"/>
      <c r="C31" s="30"/>
      <c r="D31" s="31"/>
      <c r="E31" s="32"/>
      <c r="F31" s="33"/>
      <c r="G31" s="34"/>
      <c r="H31" s="35"/>
      <c r="I31" s="35"/>
      <c r="J31" s="36"/>
      <c r="K31" s="36"/>
      <c r="L31" s="36"/>
      <c r="M31" s="36"/>
      <c r="N31" s="36"/>
      <c r="O31" s="36"/>
      <c r="P31" s="36"/>
      <c r="Q31" s="36"/>
      <c r="R31" s="37"/>
      <c r="S31" s="29"/>
      <c r="T31" s="38"/>
      <c r="V31" s="38"/>
      <c r="W31" s="24"/>
    </row>
    <row r="33" spans="1:5" x14ac:dyDescent="0.25">
      <c r="A33" s="63" t="s">
        <v>12</v>
      </c>
      <c r="B33" s="64"/>
      <c r="C33" s="64"/>
      <c r="D33" s="65"/>
      <c r="E33" s="25">
        <v>16.600000000000001</v>
      </c>
    </row>
    <row r="34" spans="1:5" x14ac:dyDescent="0.25">
      <c r="A34" s="73" t="s">
        <v>18</v>
      </c>
      <c r="B34" s="74"/>
      <c r="C34" s="74"/>
      <c r="D34" s="74"/>
      <c r="E34" s="25">
        <v>2670.6</v>
      </c>
    </row>
    <row r="35" spans="1:5" x14ac:dyDescent="0.25">
      <c r="A35" s="63" t="s">
        <v>11</v>
      </c>
      <c r="B35" s="64"/>
      <c r="C35" s="64"/>
      <c r="D35" s="65"/>
      <c r="E35" s="39">
        <f>SUM(G9:G30)+E33*A30+E34</f>
        <v>3629</v>
      </c>
    </row>
    <row r="37" spans="1:5" x14ac:dyDescent="0.25">
      <c r="E37" s="24"/>
    </row>
  </sheetData>
  <mergeCells count="22">
    <mergeCell ref="A33:D33"/>
    <mergeCell ref="A35:D35"/>
    <mergeCell ref="T7:T8"/>
    <mergeCell ref="G7:G8"/>
    <mergeCell ref="A7:A8"/>
    <mergeCell ref="C7:C8"/>
    <mergeCell ref="E7:E8"/>
    <mergeCell ref="F7:F8"/>
    <mergeCell ref="H7:Q7"/>
    <mergeCell ref="R7:R8"/>
    <mergeCell ref="S7:S8"/>
    <mergeCell ref="A34:D34"/>
    <mergeCell ref="V1:V8"/>
    <mergeCell ref="W1:W8"/>
    <mergeCell ref="A5:R5"/>
    <mergeCell ref="A6:R6"/>
    <mergeCell ref="L1:R1"/>
    <mergeCell ref="L2:R2"/>
    <mergeCell ref="L3:R3"/>
    <mergeCell ref="L4:R4"/>
    <mergeCell ref="D7:D8"/>
    <mergeCell ref="B7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="120" zoomScaleNormal="120" zoomScalePageLayoutView="120" workbookViewId="0">
      <selection activeCell="A7" sqref="A7:A8"/>
    </sheetView>
  </sheetViews>
  <sheetFormatPr defaultColWidth="8.85546875" defaultRowHeight="15" x14ac:dyDescent="0.25"/>
  <cols>
    <col min="1" max="1" width="6.42578125" bestFit="1" customWidth="1"/>
    <col min="2" max="2" width="2.28515625" customWidth="1"/>
    <col min="3" max="3" width="22" customWidth="1"/>
    <col min="4" max="4" width="8.42578125" customWidth="1"/>
    <col min="5" max="5" width="9.28515625" customWidth="1"/>
    <col min="6" max="6" width="21.28515625" customWidth="1"/>
    <col min="7" max="7" width="12.7109375" customWidth="1"/>
    <col min="8" max="9" width="4.28515625" customWidth="1"/>
    <col min="10" max="10" width="4.140625" customWidth="1"/>
    <col min="11" max="12" width="4.28515625" customWidth="1"/>
    <col min="13" max="14" width="4.42578125" customWidth="1"/>
    <col min="15" max="15" width="4.140625" customWidth="1"/>
    <col min="16" max="16" width="4.7109375" customWidth="1"/>
    <col min="17" max="17" width="7.140625" customWidth="1"/>
    <col min="18" max="18" width="6.42578125" bestFit="1" customWidth="1"/>
    <col min="19" max="19" width="11.85546875" customWidth="1"/>
    <col min="21" max="21" width="7.42578125" customWidth="1"/>
    <col min="22" max="22" width="9.140625" customWidth="1"/>
  </cols>
  <sheetData>
    <row r="1" spans="1:22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8"/>
      <c r="L1" s="58"/>
      <c r="M1" s="58"/>
      <c r="N1" s="58"/>
      <c r="O1" s="58"/>
      <c r="P1" s="58"/>
      <c r="Q1" s="58"/>
      <c r="R1" s="2"/>
      <c r="U1" s="76" t="s">
        <v>15</v>
      </c>
      <c r="V1" s="55" t="s">
        <v>16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58"/>
      <c r="L2" s="58"/>
      <c r="M2" s="58"/>
      <c r="N2" s="58"/>
      <c r="O2" s="58"/>
      <c r="P2" s="58"/>
      <c r="Q2" s="58"/>
      <c r="R2" s="2"/>
      <c r="U2" s="77"/>
      <c r="V2" s="55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58"/>
      <c r="L3" s="58"/>
      <c r="M3" s="58"/>
      <c r="N3" s="58"/>
      <c r="O3" s="58"/>
      <c r="P3" s="58"/>
      <c r="Q3" s="58"/>
      <c r="R3" s="2"/>
      <c r="U3" s="77"/>
      <c r="V3" s="55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58"/>
      <c r="L4" s="58"/>
      <c r="M4" s="58"/>
      <c r="N4" s="58"/>
      <c r="O4" s="58"/>
      <c r="P4" s="58"/>
      <c r="Q4" s="58"/>
      <c r="R4" s="2"/>
      <c r="U4" s="77"/>
      <c r="V4" s="55"/>
    </row>
    <row r="5" spans="1:22" ht="15.75" x14ac:dyDescent="0.25">
      <c r="A5" s="81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3"/>
      <c r="U5" s="77"/>
      <c r="V5" s="55"/>
    </row>
    <row r="6" spans="1:22" x14ac:dyDescent="0.25">
      <c r="A6" s="75" t="s">
        <v>106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26"/>
      <c r="U6" s="77"/>
      <c r="V6" s="55"/>
    </row>
    <row r="7" spans="1:22" ht="15.75" x14ac:dyDescent="0.25">
      <c r="A7" s="85" t="s">
        <v>14</v>
      </c>
      <c r="B7" s="82"/>
      <c r="C7" s="82" t="s">
        <v>1</v>
      </c>
      <c r="D7" s="82" t="s">
        <v>6</v>
      </c>
      <c r="E7" s="82" t="s">
        <v>2</v>
      </c>
      <c r="F7" s="82" t="s">
        <v>3</v>
      </c>
      <c r="G7" s="67" t="s">
        <v>8</v>
      </c>
      <c r="H7" s="87" t="s">
        <v>4</v>
      </c>
      <c r="I7" s="88"/>
      <c r="J7" s="88"/>
      <c r="K7" s="88"/>
      <c r="L7" s="88"/>
      <c r="M7" s="88"/>
      <c r="N7" s="88"/>
      <c r="O7" s="88"/>
      <c r="P7" s="88"/>
      <c r="Q7" s="61" t="s">
        <v>5</v>
      </c>
      <c r="R7" s="79" t="s">
        <v>13</v>
      </c>
      <c r="S7" s="84" t="s">
        <v>9</v>
      </c>
      <c r="U7" s="77"/>
      <c r="V7" s="55"/>
    </row>
    <row r="8" spans="1:22" ht="15.75" customHeight="1" x14ac:dyDescent="0.25">
      <c r="A8" s="86"/>
      <c r="B8" s="83"/>
      <c r="C8" s="83"/>
      <c r="D8" s="83"/>
      <c r="E8" s="83"/>
      <c r="F8" s="83"/>
      <c r="G8" s="68"/>
      <c r="H8" s="4">
        <v>1</v>
      </c>
      <c r="I8" s="4">
        <v>2</v>
      </c>
      <c r="J8" s="4">
        <v>3</v>
      </c>
      <c r="K8" s="4">
        <v>4</v>
      </c>
      <c r="L8" s="4">
        <v>5</v>
      </c>
      <c r="M8" s="4">
        <v>6</v>
      </c>
      <c r="N8" s="4">
        <v>7</v>
      </c>
      <c r="O8" s="4">
        <v>8</v>
      </c>
      <c r="P8" s="4">
        <v>9</v>
      </c>
      <c r="Q8" s="62"/>
      <c r="R8" s="80"/>
      <c r="S8" s="84"/>
      <c r="U8" s="78"/>
      <c r="V8" s="55"/>
    </row>
    <row r="9" spans="1:22" x14ac:dyDescent="0.25">
      <c r="A9" s="44">
        <v>1</v>
      </c>
      <c r="B9" s="5"/>
      <c r="C9" s="97" t="s">
        <v>69</v>
      </c>
      <c r="D9" s="97">
        <v>2700</v>
      </c>
      <c r="E9" s="8" t="s">
        <v>21</v>
      </c>
      <c r="F9" s="10" t="s">
        <v>36</v>
      </c>
      <c r="G9" s="45">
        <v>86.6</v>
      </c>
      <c r="H9" s="10">
        <v>180</v>
      </c>
      <c r="I9" s="10">
        <v>180</v>
      </c>
      <c r="J9" s="10">
        <v>180</v>
      </c>
      <c r="K9" s="10">
        <v>180</v>
      </c>
      <c r="L9" s="10">
        <v>240</v>
      </c>
      <c r="M9" s="10">
        <v>360</v>
      </c>
      <c r="N9" s="6"/>
      <c r="O9" s="6"/>
      <c r="P9" s="6"/>
      <c r="Q9" s="6">
        <v>1320</v>
      </c>
      <c r="R9" s="54">
        <v>1</v>
      </c>
      <c r="S9" s="21">
        <v>907.7</v>
      </c>
      <c r="U9" s="21">
        <f>$E$32*0.2/(0.01322*A9*A9+0.06088*A9+0.9259)</f>
        <v>907.7</v>
      </c>
      <c r="V9" s="19"/>
    </row>
    <row r="10" spans="1:22" x14ac:dyDescent="0.25">
      <c r="A10" s="44">
        <v>2</v>
      </c>
      <c r="B10" s="98"/>
      <c r="C10" s="95" t="s">
        <v>70</v>
      </c>
      <c r="D10" s="95">
        <v>33</v>
      </c>
      <c r="E10" s="95" t="s">
        <v>34</v>
      </c>
      <c r="F10" s="95" t="s">
        <v>44</v>
      </c>
      <c r="G10" s="45">
        <v>59.2</v>
      </c>
      <c r="H10" s="10">
        <v>180</v>
      </c>
      <c r="I10" s="10">
        <v>180</v>
      </c>
      <c r="J10" s="10">
        <v>180</v>
      </c>
      <c r="K10" s="10">
        <v>180</v>
      </c>
      <c r="L10" s="10">
        <v>240</v>
      </c>
      <c r="M10" s="10">
        <v>353</v>
      </c>
      <c r="N10" s="6"/>
      <c r="O10" s="6"/>
      <c r="P10" s="6"/>
      <c r="Q10" s="6">
        <v>1313</v>
      </c>
      <c r="R10" s="54">
        <v>2</v>
      </c>
      <c r="S10" s="21">
        <v>824.77692769004318</v>
      </c>
      <c r="U10" s="21">
        <f>$E$32*0.2/(0.01322*A10*A10+0.06088*A10+0.9259)</f>
        <v>824.77692769004318</v>
      </c>
      <c r="V10" s="19"/>
    </row>
    <row r="11" spans="1:22" x14ac:dyDescent="0.25">
      <c r="A11" s="44">
        <v>3</v>
      </c>
      <c r="B11" s="98"/>
      <c r="C11" s="95" t="s">
        <v>71</v>
      </c>
      <c r="D11" s="95" t="s">
        <v>72</v>
      </c>
      <c r="E11" s="95" t="s">
        <v>34</v>
      </c>
      <c r="F11" s="95" t="s">
        <v>73</v>
      </c>
      <c r="G11" s="45">
        <v>69.7</v>
      </c>
      <c r="H11" s="10">
        <v>180</v>
      </c>
      <c r="I11" s="10">
        <v>180</v>
      </c>
      <c r="J11" s="10">
        <v>180</v>
      </c>
      <c r="K11" s="10">
        <v>180</v>
      </c>
      <c r="L11" s="10">
        <v>240</v>
      </c>
      <c r="M11" s="10">
        <v>338</v>
      </c>
      <c r="N11" s="6"/>
      <c r="O11" s="6"/>
      <c r="P11" s="6"/>
      <c r="Q11" s="6">
        <v>1298</v>
      </c>
      <c r="R11" s="54">
        <v>3</v>
      </c>
      <c r="S11" s="21">
        <v>739.45842022940565</v>
      </c>
      <c r="U11" s="21">
        <f>$E$32*0.2/(0.01322*A11*A11+0.06088*A11+0.9259)</f>
        <v>739.45842022940565</v>
      </c>
      <c r="V11" s="19"/>
    </row>
    <row r="12" spans="1:22" x14ac:dyDescent="0.25">
      <c r="A12" s="44">
        <v>4</v>
      </c>
      <c r="B12" s="99" t="s">
        <v>46</v>
      </c>
      <c r="C12" s="95" t="s">
        <v>74</v>
      </c>
      <c r="D12" s="10" t="s">
        <v>75</v>
      </c>
      <c r="E12" s="10">
        <v>2</v>
      </c>
      <c r="F12" s="10" t="s">
        <v>76</v>
      </c>
      <c r="G12" s="45">
        <v>10.3</v>
      </c>
      <c r="H12" s="10">
        <v>180</v>
      </c>
      <c r="I12" s="10">
        <v>180</v>
      </c>
      <c r="J12" s="10">
        <v>180</v>
      </c>
      <c r="K12" s="10">
        <v>180</v>
      </c>
      <c r="L12" s="10">
        <v>240</v>
      </c>
      <c r="M12" s="10">
        <v>237</v>
      </c>
      <c r="N12" s="6"/>
      <c r="O12" s="6"/>
      <c r="P12" s="6"/>
      <c r="Q12" s="6">
        <v>1197</v>
      </c>
      <c r="R12" s="54">
        <v>4</v>
      </c>
      <c r="S12" s="21">
        <v>657.30589308731749</v>
      </c>
      <c r="U12" s="21">
        <f>$E$32*0.2/(0.01322*A12*A12+0.06088*A12+0.9259)</f>
        <v>657.30589308731749</v>
      </c>
      <c r="V12" s="19"/>
    </row>
    <row r="13" spans="1:22" x14ac:dyDescent="0.25">
      <c r="A13" s="44">
        <v>5</v>
      </c>
      <c r="B13" s="99"/>
      <c r="C13" s="95" t="s">
        <v>77</v>
      </c>
      <c r="D13" s="10" t="s">
        <v>78</v>
      </c>
      <c r="E13" s="10" t="s">
        <v>30</v>
      </c>
      <c r="F13" s="10" t="s">
        <v>36</v>
      </c>
      <c r="G13" s="45">
        <v>32.6</v>
      </c>
      <c r="H13" s="10">
        <v>180</v>
      </c>
      <c r="I13" s="10">
        <v>180</v>
      </c>
      <c r="J13" s="10">
        <v>180</v>
      </c>
      <c r="K13" s="10">
        <v>180</v>
      </c>
      <c r="L13" s="10">
        <v>240</v>
      </c>
      <c r="M13" s="10">
        <v>226</v>
      </c>
      <c r="N13" s="6"/>
      <c r="O13" s="6"/>
      <c r="P13" s="6"/>
      <c r="Q13" s="6">
        <v>1186</v>
      </c>
      <c r="R13" s="54">
        <v>5</v>
      </c>
      <c r="S13" s="21">
        <v>581.56073808303438</v>
      </c>
      <c r="U13" s="21">
        <f>$E$32*0.2/(0.01322*A13*A13+0.06088*A13+0.9259)</f>
        <v>581.56073808303438</v>
      </c>
      <c r="V13" s="19"/>
    </row>
    <row r="14" spans="1:22" x14ac:dyDescent="0.25">
      <c r="A14" s="44">
        <v>6</v>
      </c>
      <c r="B14" s="5" t="s">
        <v>46</v>
      </c>
      <c r="C14" s="97" t="s">
        <v>55</v>
      </c>
      <c r="D14" s="97" t="s">
        <v>56</v>
      </c>
      <c r="E14" s="8">
        <v>2</v>
      </c>
      <c r="F14" s="10" t="s">
        <v>36</v>
      </c>
      <c r="G14" s="45">
        <v>26.1</v>
      </c>
      <c r="H14" s="10">
        <v>180</v>
      </c>
      <c r="I14" s="10">
        <v>180</v>
      </c>
      <c r="J14" s="10">
        <v>180</v>
      </c>
      <c r="K14" s="10">
        <v>180</v>
      </c>
      <c r="L14" s="10">
        <v>240</v>
      </c>
      <c r="M14" s="10">
        <v>197</v>
      </c>
      <c r="N14" s="6"/>
      <c r="O14" s="6"/>
      <c r="P14" s="6"/>
      <c r="Q14" s="6">
        <v>1157</v>
      </c>
      <c r="R14" s="54">
        <v>6</v>
      </c>
      <c r="S14" s="21">
        <v>513.66645917039227</v>
      </c>
      <c r="U14" s="21">
        <f>$E$32*0.2/(0.01322*A14*A14+0.06088*A14+0.9259)</f>
        <v>513.66645917039227</v>
      </c>
      <c r="V14" s="19"/>
    </row>
    <row r="15" spans="1:22" x14ac:dyDescent="0.25">
      <c r="A15" s="44">
        <v>7</v>
      </c>
      <c r="B15" s="98"/>
      <c r="C15" s="95" t="s">
        <v>79</v>
      </c>
      <c r="D15" s="95" t="s">
        <v>80</v>
      </c>
      <c r="E15" s="95" t="s">
        <v>25</v>
      </c>
      <c r="F15" s="95" t="s">
        <v>81</v>
      </c>
      <c r="G15" s="46">
        <v>30.7</v>
      </c>
      <c r="H15" s="10">
        <v>172</v>
      </c>
      <c r="I15" s="10">
        <v>180</v>
      </c>
      <c r="J15" s="10">
        <v>180</v>
      </c>
      <c r="K15" s="10">
        <v>180</v>
      </c>
      <c r="L15" s="10">
        <v>240</v>
      </c>
      <c r="M15" s="7"/>
      <c r="N15" s="7"/>
      <c r="O15" s="7"/>
      <c r="P15" s="7"/>
      <c r="Q15" s="7">
        <v>952</v>
      </c>
      <c r="R15" s="54">
        <v>7</v>
      </c>
      <c r="S15" s="21">
        <v>453.88631090487246</v>
      </c>
      <c r="U15" s="21">
        <f>$E$32*0.2/(0.01322*A15*A15+0.06088*A15+0.9259)</f>
        <v>453.88631090487246</v>
      </c>
      <c r="V15" s="19"/>
    </row>
    <row r="16" spans="1:22" x14ac:dyDescent="0.25">
      <c r="A16" s="44">
        <v>8</v>
      </c>
      <c r="B16" s="100"/>
      <c r="C16" s="101" t="s">
        <v>82</v>
      </c>
      <c r="D16" s="10" t="s">
        <v>83</v>
      </c>
      <c r="E16" s="10" t="s">
        <v>34</v>
      </c>
      <c r="F16" s="10" t="s">
        <v>54</v>
      </c>
      <c r="G16" s="45">
        <v>58.5</v>
      </c>
      <c r="H16" s="106">
        <v>138</v>
      </c>
      <c r="I16" s="106">
        <v>180</v>
      </c>
      <c r="J16" s="106">
        <v>180</v>
      </c>
      <c r="K16" s="106">
        <v>180</v>
      </c>
      <c r="L16" s="106">
        <v>240</v>
      </c>
      <c r="M16" s="6"/>
      <c r="N16" s="6"/>
      <c r="O16" s="6"/>
      <c r="P16" s="6"/>
      <c r="Q16" s="6">
        <v>918</v>
      </c>
      <c r="R16" s="54">
        <v>8</v>
      </c>
      <c r="S16" s="21">
        <v>401.81140494550738</v>
      </c>
      <c r="U16" s="21">
        <f>$E$32*0.2/(0.01322*A16*A16+0.06088*A16+0.9259)</f>
        <v>401.81140494550738</v>
      </c>
      <c r="V16" s="19"/>
    </row>
    <row r="17" spans="1:22" x14ac:dyDescent="0.25">
      <c r="A17" s="44">
        <v>9</v>
      </c>
      <c r="B17" s="99"/>
      <c r="C17" s="95" t="s">
        <v>35</v>
      </c>
      <c r="D17" s="10">
        <v>1985</v>
      </c>
      <c r="E17" s="10" t="s">
        <v>34</v>
      </c>
      <c r="F17" s="10" t="s">
        <v>36</v>
      </c>
      <c r="G17" s="45">
        <v>0</v>
      </c>
      <c r="H17" s="10">
        <v>180</v>
      </c>
      <c r="I17" s="10">
        <v>165</v>
      </c>
      <c r="J17" s="10">
        <v>180</v>
      </c>
      <c r="K17" s="10">
        <v>163</v>
      </c>
      <c r="L17" s="10">
        <v>220</v>
      </c>
      <c r="M17" s="6"/>
      <c r="N17" s="6"/>
      <c r="O17" s="6"/>
      <c r="P17" s="6"/>
      <c r="Q17" s="6">
        <v>908</v>
      </c>
      <c r="R17" s="54">
        <v>9</v>
      </c>
      <c r="S17" s="21">
        <v>356.71057595573438</v>
      </c>
      <c r="U17" s="21">
        <f>$E$32*0.2/(0.01322*A17*A17+0.06088*A17+0.9259)</f>
        <v>356.71057595573438</v>
      </c>
      <c r="V17" s="21"/>
    </row>
    <row r="18" spans="1:22" x14ac:dyDescent="0.25">
      <c r="A18" s="44">
        <v>10</v>
      </c>
      <c r="B18" s="8"/>
      <c r="C18" s="97" t="s">
        <v>84</v>
      </c>
      <c r="D18" s="97">
        <v>735</v>
      </c>
      <c r="E18" s="8" t="s">
        <v>30</v>
      </c>
      <c r="F18" s="102" t="s">
        <v>73</v>
      </c>
      <c r="G18" s="45">
        <v>62.4</v>
      </c>
      <c r="H18" s="10">
        <v>180</v>
      </c>
      <c r="I18" s="10">
        <v>177</v>
      </c>
      <c r="J18" s="10">
        <v>180</v>
      </c>
      <c r="K18" s="10">
        <v>180</v>
      </c>
      <c r="L18" s="10">
        <v>184</v>
      </c>
      <c r="M18" s="6"/>
      <c r="N18" s="6"/>
      <c r="O18" s="6"/>
      <c r="P18" s="6"/>
      <c r="Q18" s="6">
        <v>901</v>
      </c>
      <c r="R18" s="54">
        <v>10</v>
      </c>
      <c r="S18" s="21">
        <v>317.74425035880563</v>
      </c>
      <c r="U18" s="21">
        <f>$E$32*0.2/(0.01322*A18*A18+0.06088*A18+0.9259)</f>
        <v>317.74425035880563</v>
      </c>
      <c r="V18" s="21"/>
    </row>
    <row r="19" spans="1:22" x14ac:dyDescent="0.25">
      <c r="A19" s="44">
        <v>11</v>
      </c>
      <c r="B19" s="10"/>
      <c r="C19" s="8" t="s">
        <v>61</v>
      </c>
      <c r="D19" s="22">
        <v>1548</v>
      </c>
      <c r="E19" s="22" t="s">
        <v>25</v>
      </c>
      <c r="F19" s="28" t="s">
        <v>105</v>
      </c>
      <c r="G19" s="47">
        <v>45.7</v>
      </c>
      <c r="H19" s="22">
        <v>180</v>
      </c>
      <c r="I19" s="22">
        <v>180</v>
      </c>
      <c r="J19" s="22">
        <v>180</v>
      </c>
      <c r="K19" s="22">
        <v>180</v>
      </c>
      <c r="L19" s="22">
        <v>149</v>
      </c>
      <c r="M19" s="7"/>
      <c r="N19" s="7"/>
      <c r="O19" s="7"/>
      <c r="P19" s="7"/>
      <c r="Q19" s="7">
        <v>869</v>
      </c>
      <c r="R19" s="54">
        <v>11</v>
      </c>
      <c r="S19" s="21">
        <v>284.0823735603405</v>
      </c>
      <c r="U19" s="21">
        <f>$E$32*0.2/(0.01322*A19*A19+0.06088*A19+0.9259)</f>
        <v>284.0823735603405</v>
      </c>
      <c r="V19" s="21"/>
    </row>
    <row r="20" spans="1:22" x14ac:dyDescent="0.25">
      <c r="A20" s="44">
        <v>12</v>
      </c>
      <c r="B20" s="95"/>
      <c r="C20" s="103" t="s">
        <v>85</v>
      </c>
      <c r="D20" s="95">
        <v>2017</v>
      </c>
      <c r="E20" s="95" t="s">
        <v>34</v>
      </c>
      <c r="F20" s="95" t="s">
        <v>86</v>
      </c>
      <c r="G20" s="45">
        <v>9.5</v>
      </c>
      <c r="H20" s="10">
        <v>180</v>
      </c>
      <c r="I20" s="10">
        <v>180</v>
      </c>
      <c r="J20" s="10">
        <v>143</v>
      </c>
      <c r="K20" s="10">
        <v>115</v>
      </c>
      <c r="L20" s="10">
        <v>181</v>
      </c>
      <c r="M20" s="6"/>
      <c r="N20" s="6"/>
      <c r="O20" s="6"/>
      <c r="P20" s="6"/>
      <c r="Q20" s="6">
        <v>799</v>
      </c>
      <c r="R20" s="54">
        <v>12</v>
      </c>
      <c r="S20" s="21">
        <v>254.96188352143454</v>
      </c>
      <c r="U20" s="21">
        <f>$E$32*0.2/(0.01322*A20*A20+0.06088*A20+0.9259)</f>
        <v>254.96188352143454</v>
      </c>
      <c r="V20" s="21"/>
    </row>
    <row r="21" spans="1:22" x14ac:dyDescent="0.25">
      <c r="A21" s="44">
        <v>13</v>
      </c>
      <c r="B21" s="8" t="s">
        <v>46</v>
      </c>
      <c r="C21" s="97" t="s">
        <v>87</v>
      </c>
      <c r="D21" s="97" t="s">
        <v>88</v>
      </c>
      <c r="E21" s="8" t="s">
        <v>25</v>
      </c>
      <c r="F21" s="102" t="s">
        <v>89</v>
      </c>
      <c r="G21" s="47">
        <v>10.199999999999999</v>
      </c>
      <c r="H21" s="10">
        <v>98</v>
      </c>
      <c r="I21" s="10">
        <v>180</v>
      </c>
      <c r="J21" s="10">
        <v>180</v>
      </c>
      <c r="K21" s="10">
        <v>180</v>
      </c>
      <c r="L21" s="10">
        <v>142</v>
      </c>
      <c r="M21" s="7"/>
      <c r="N21" s="7"/>
      <c r="O21" s="7"/>
      <c r="P21" s="7"/>
      <c r="Q21" s="7">
        <v>780</v>
      </c>
      <c r="R21" s="54">
        <v>13</v>
      </c>
      <c r="S21" s="21">
        <v>229.70907397659636</v>
      </c>
      <c r="U21" s="21">
        <f>$E$32*0.2/(0.01322*A21*A21+0.06088*A21+0.9259)</f>
        <v>229.70907397659636</v>
      </c>
      <c r="V21" s="21"/>
    </row>
    <row r="22" spans="1:22" x14ac:dyDescent="0.25">
      <c r="A22" s="44">
        <v>14</v>
      </c>
      <c r="B22" s="8"/>
      <c r="C22" s="97" t="s">
        <v>90</v>
      </c>
      <c r="D22" s="97" t="s">
        <v>58</v>
      </c>
      <c r="E22" s="8" t="s">
        <v>25</v>
      </c>
      <c r="F22" s="102" t="s">
        <v>59</v>
      </c>
      <c r="G22" s="45">
        <v>10.3</v>
      </c>
      <c r="H22" s="10">
        <v>90</v>
      </c>
      <c r="I22" s="10">
        <v>135</v>
      </c>
      <c r="J22" s="10">
        <v>180</v>
      </c>
      <c r="K22" s="10">
        <v>115</v>
      </c>
      <c r="L22" s="10">
        <v>240</v>
      </c>
      <c r="M22" s="6"/>
      <c r="N22" s="6"/>
      <c r="O22" s="6"/>
      <c r="P22" s="6"/>
      <c r="Q22" s="6">
        <v>760</v>
      </c>
      <c r="R22" s="54">
        <v>14</v>
      </c>
      <c r="S22" s="21">
        <v>207.74304586047325</v>
      </c>
      <c r="U22" s="21">
        <f>$E$32*0.2/(0.01322*A22*A22+0.06088*A22+0.9259)</f>
        <v>207.74304586047325</v>
      </c>
      <c r="V22" s="21"/>
    </row>
    <row r="23" spans="1:22" x14ac:dyDescent="0.25">
      <c r="A23" s="44">
        <v>15</v>
      </c>
      <c r="B23" s="98"/>
      <c r="C23" s="104" t="s">
        <v>91</v>
      </c>
      <c r="D23" s="95" t="s">
        <v>92</v>
      </c>
      <c r="E23" s="95" t="s">
        <v>25</v>
      </c>
      <c r="F23" s="95" t="s">
        <v>93</v>
      </c>
      <c r="G23" s="45">
        <v>10.6</v>
      </c>
      <c r="H23" s="10">
        <v>180</v>
      </c>
      <c r="I23" s="10">
        <v>180</v>
      </c>
      <c r="J23" s="10">
        <v>162</v>
      </c>
      <c r="K23" s="10">
        <v>180</v>
      </c>
      <c r="L23" s="10">
        <v>0</v>
      </c>
      <c r="M23" s="6"/>
      <c r="N23" s="6"/>
      <c r="O23" s="6"/>
      <c r="P23" s="6"/>
      <c r="Q23" s="6">
        <v>702</v>
      </c>
      <c r="R23" s="54">
        <v>15</v>
      </c>
      <c r="S23" s="21">
        <v>188.56988532491278</v>
      </c>
      <c r="U23" s="21">
        <f>$E$32*0.2/(0.01322*A23*A23+0.06088*A23+0.9259)</f>
        <v>188.56988532491278</v>
      </c>
      <c r="V23" s="21"/>
    </row>
    <row r="24" spans="1:22" x14ac:dyDescent="0.25">
      <c r="A24" s="44">
        <v>16</v>
      </c>
      <c r="B24" s="99"/>
      <c r="C24" s="104" t="s">
        <v>62</v>
      </c>
      <c r="D24" s="10">
        <v>694</v>
      </c>
      <c r="E24" s="10" t="s">
        <v>30</v>
      </c>
      <c r="F24" s="10" t="s">
        <v>31</v>
      </c>
      <c r="G24" s="47">
        <v>15.4</v>
      </c>
      <c r="H24" s="106">
        <v>114</v>
      </c>
      <c r="I24" s="106">
        <v>147</v>
      </c>
      <c r="J24" s="106">
        <v>105</v>
      </c>
      <c r="K24" s="106">
        <v>67</v>
      </c>
      <c r="L24" s="106">
        <v>240</v>
      </c>
      <c r="M24" s="7"/>
      <c r="N24" s="7"/>
      <c r="O24" s="7"/>
      <c r="P24" s="7"/>
      <c r="Q24" s="7">
        <v>673</v>
      </c>
      <c r="R24" s="54">
        <v>16</v>
      </c>
      <c r="S24" s="21">
        <v>171.77298790757527</v>
      </c>
      <c r="U24" s="21">
        <f>$E$32*0.2/(0.01322*A24*A24+0.06088*A24+0.9259)</f>
        <v>171.77298790757527</v>
      </c>
      <c r="V24" s="21"/>
    </row>
    <row r="25" spans="1:22" x14ac:dyDescent="0.25">
      <c r="A25" s="44">
        <v>17</v>
      </c>
      <c r="B25" s="8" t="s">
        <v>46</v>
      </c>
      <c r="C25" s="97" t="s">
        <v>94</v>
      </c>
      <c r="D25" s="97" t="s">
        <v>95</v>
      </c>
      <c r="E25" s="8" t="s">
        <v>96</v>
      </c>
      <c r="F25" s="102" t="s">
        <v>89</v>
      </c>
      <c r="G25" s="45">
        <v>0</v>
      </c>
      <c r="H25" s="10">
        <v>48</v>
      </c>
      <c r="I25" s="10">
        <v>82</v>
      </c>
      <c r="J25" s="10">
        <v>180</v>
      </c>
      <c r="K25" s="10">
        <v>149</v>
      </c>
      <c r="L25" s="10">
        <v>162</v>
      </c>
      <c r="M25" s="6"/>
      <c r="N25" s="6"/>
      <c r="O25" s="6"/>
      <c r="P25" s="6"/>
      <c r="Q25" s="6">
        <v>621</v>
      </c>
      <c r="R25" s="54">
        <v>17</v>
      </c>
      <c r="S25" s="21">
        <v>157.0024077046549</v>
      </c>
      <c r="U25" s="21">
        <f>$E$32*0.2/(0.01322*A25*A25+0.06088*A25+0.9259)</f>
        <v>157.0024077046549</v>
      </c>
      <c r="V25" s="21"/>
    </row>
    <row r="26" spans="1:22" x14ac:dyDescent="0.25">
      <c r="A26" s="44">
        <v>18</v>
      </c>
      <c r="B26" s="105"/>
      <c r="C26" s="95" t="s">
        <v>97</v>
      </c>
      <c r="D26" s="95" t="s">
        <v>98</v>
      </c>
      <c r="E26" s="95" t="s">
        <v>25</v>
      </c>
      <c r="F26" s="95" t="s">
        <v>99</v>
      </c>
      <c r="G26" s="48">
        <v>17.600000000000001</v>
      </c>
      <c r="H26" s="10">
        <v>119</v>
      </c>
      <c r="I26" s="10">
        <v>100</v>
      </c>
      <c r="J26" s="10">
        <v>180</v>
      </c>
      <c r="K26" s="10">
        <v>180</v>
      </c>
      <c r="L26" s="10">
        <v>0</v>
      </c>
      <c r="M26" s="6"/>
      <c r="N26" s="6"/>
      <c r="O26" s="6"/>
      <c r="P26" s="6"/>
      <c r="Q26" s="6">
        <v>579</v>
      </c>
      <c r="R26" s="54">
        <v>18</v>
      </c>
      <c r="S26" s="21">
        <v>143.96465038968947</v>
      </c>
      <c r="U26" s="21">
        <f>$E$32*0.2/(0.01322*A26*A26+0.06088*A26+0.9259)</f>
        <v>143.96465038968947</v>
      </c>
      <c r="V26" s="21"/>
    </row>
    <row r="27" spans="1:22" x14ac:dyDescent="0.25">
      <c r="A27" s="44">
        <v>19</v>
      </c>
      <c r="B27" s="10"/>
      <c r="C27" s="95" t="s">
        <v>100</v>
      </c>
      <c r="D27" s="10" t="s">
        <v>101</v>
      </c>
      <c r="E27" s="10" t="s">
        <v>25</v>
      </c>
      <c r="F27" s="10" t="s">
        <v>36</v>
      </c>
      <c r="G27" s="45">
        <v>16</v>
      </c>
      <c r="H27" s="10">
        <v>180</v>
      </c>
      <c r="I27" s="10">
        <v>166</v>
      </c>
      <c r="J27" s="10">
        <v>180</v>
      </c>
      <c r="K27" s="10">
        <v>23</v>
      </c>
      <c r="L27" s="10">
        <v>0</v>
      </c>
      <c r="M27" s="6"/>
      <c r="N27" s="6"/>
      <c r="O27" s="6"/>
      <c r="P27" s="6"/>
      <c r="Q27" s="6">
        <v>549</v>
      </c>
      <c r="R27" s="54">
        <v>19</v>
      </c>
      <c r="S27" s="21">
        <v>132.41352348053402</v>
      </c>
      <c r="U27" s="21">
        <f>$E$32*0.2/(0.01322*A27*A27+0.06088*A27+0.9259)</f>
        <v>132.41352348053402</v>
      </c>
      <c r="V27" s="21"/>
    </row>
    <row r="28" spans="1:22" x14ac:dyDescent="0.25">
      <c r="A28" s="44">
        <v>20</v>
      </c>
      <c r="B28" s="105"/>
      <c r="C28" s="95" t="s">
        <v>102</v>
      </c>
      <c r="D28" s="95" t="s">
        <v>103</v>
      </c>
      <c r="E28" s="95" t="s">
        <v>34</v>
      </c>
      <c r="F28" s="95" t="s">
        <v>104</v>
      </c>
      <c r="G28" s="45">
        <v>29.5</v>
      </c>
      <c r="H28" s="10">
        <v>107</v>
      </c>
      <c r="I28" s="10">
        <v>118</v>
      </c>
      <c r="J28" s="10">
        <v>180</v>
      </c>
      <c r="K28" s="10">
        <v>33</v>
      </c>
      <c r="L28" s="10">
        <v>0</v>
      </c>
      <c r="M28" s="6"/>
      <c r="N28" s="6"/>
      <c r="O28" s="6"/>
      <c r="P28" s="6"/>
      <c r="Q28" s="6">
        <v>438</v>
      </c>
      <c r="R28" s="54">
        <v>20</v>
      </c>
      <c r="S28" s="21">
        <v>122.14223238915429</v>
      </c>
      <c r="U28" s="21">
        <f>$E$32*0.2/(0.01322*A28*A28+0.06088*A28+0.9259)</f>
        <v>122.14223238915429</v>
      </c>
      <c r="V28" s="21"/>
    </row>
    <row r="30" spans="1:22" x14ac:dyDescent="0.25">
      <c r="A30" s="74" t="s">
        <v>12</v>
      </c>
      <c r="B30" s="74"/>
      <c r="C30" s="74"/>
      <c r="D30" s="74"/>
      <c r="E30" s="19">
        <v>20.5</v>
      </c>
    </row>
    <row r="31" spans="1:22" x14ac:dyDescent="0.25">
      <c r="A31" s="73" t="s">
        <v>18</v>
      </c>
      <c r="B31" s="74"/>
      <c r="C31" s="74"/>
      <c r="D31" s="74"/>
      <c r="E31" s="19">
        <v>3527.6</v>
      </c>
    </row>
    <row r="32" spans="1:22" x14ac:dyDescent="0.25">
      <c r="A32" s="74" t="s">
        <v>11</v>
      </c>
      <c r="B32" s="74"/>
      <c r="C32" s="74"/>
      <c r="D32" s="74"/>
      <c r="E32" s="49">
        <f>SUM(G9:G28)+E30*A28+E31</f>
        <v>4538.5</v>
      </c>
      <c r="G32" s="50"/>
    </row>
    <row r="34" spans="5:7" x14ac:dyDescent="0.25">
      <c r="E34" s="24"/>
      <c r="G34" s="50"/>
    </row>
  </sheetData>
  <mergeCells count="22">
    <mergeCell ref="A30:D30"/>
    <mergeCell ref="A32:D32"/>
    <mergeCell ref="G7:G8"/>
    <mergeCell ref="S7:S8"/>
    <mergeCell ref="A7:A8"/>
    <mergeCell ref="C7:C8"/>
    <mergeCell ref="E7:E8"/>
    <mergeCell ref="F7:F8"/>
    <mergeCell ref="H7:P7"/>
    <mergeCell ref="Q7:Q8"/>
    <mergeCell ref="A31:D31"/>
    <mergeCell ref="A6:Q6"/>
    <mergeCell ref="U1:U8"/>
    <mergeCell ref="V1:V8"/>
    <mergeCell ref="R7:R8"/>
    <mergeCell ref="K1:Q1"/>
    <mergeCell ref="K2:Q2"/>
    <mergeCell ref="K3:Q3"/>
    <mergeCell ref="K4:Q4"/>
    <mergeCell ref="A5:Q5"/>
    <mergeCell ref="B7:B8"/>
    <mergeCell ref="D7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A3" zoomScale="110" zoomScaleNormal="110" zoomScalePageLayoutView="110" workbookViewId="0">
      <selection activeCell="S32" sqref="S32"/>
    </sheetView>
  </sheetViews>
  <sheetFormatPr defaultColWidth="8.85546875" defaultRowHeight="15" x14ac:dyDescent="0.25"/>
  <cols>
    <col min="1" max="1" width="5.28515625" customWidth="1"/>
    <col min="2" max="2" width="23.85546875" customWidth="1"/>
    <col min="3" max="3" width="9.140625" customWidth="1"/>
    <col min="4" max="4" width="7.42578125" customWidth="1"/>
    <col min="5" max="5" width="19.42578125" customWidth="1"/>
    <col min="6" max="6" width="12.42578125" customWidth="1"/>
    <col min="7" max="16" width="4.7109375" customWidth="1"/>
    <col min="17" max="17" width="6" customWidth="1"/>
    <col min="18" max="18" width="6.85546875" bestFit="1" customWidth="1"/>
    <col min="19" max="19" width="11.140625" customWidth="1"/>
    <col min="21" max="21" width="7.42578125" customWidth="1"/>
    <col min="22" max="22" width="9.140625" customWidth="1"/>
  </cols>
  <sheetData>
    <row r="1" spans="1:22" ht="18.75" customHeight="1" x14ac:dyDescent="0.3">
      <c r="K1" s="89"/>
      <c r="L1" s="89"/>
      <c r="M1" s="89"/>
      <c r="N1" s="89"/>
      <c r="O1" s="89"/>
      <c r="P1" s="89"/>
      <c r="Q1" s="89"/>
      <c r="R1" s="14"/>
      <c r="U1" s="55" t="s">
        <v>15</v>
      </c>
      <c r="V1" s="55" t="s">
        <v>16</v>
      </c>
    </row>
    <row r="2" spans="1:22" ht="15.75" x14ac:dyDescent="0.25">
      <c r="K2" s="90"/>
      <c r="L2" s="90"/>
      <c r="M2" s="90"/>
      <c r="N2" s="90"/>
      <c r="O2" s="90"/>
      <c r="P2" s="90"/>
      <c r="Q2" s="90"/>
      <c r="R2" s="15"/>
      <c r="U2" s="55"/>
      <c r="V2" s="55"/>
    </row>
    <row r="3" spans="1:22" ht="15.75" x14ac:dyDescent="0.25">
      <c r="I3" s="90"/>
      <c r="J3" s="90"/>
      <c r="K3" s="90"/>
      <c r="L3" s="90"/>
      <c r="M3" s="90"/>
      <c r="N3" s="90"/>
      <c r="O3" s="90"/>
      <c r="P3" s="90"/>
      <c r="Q3" s="90"/>
      <c r="R3" s="15"/>
      <c r="U3" s="55"/>
      <c r="V3" s="55"/>
    </row>
    <row r="4" spans="1:22" ht="15.75" x14ac:dyDescent="0.25">
      <c r="K4" s="90"/>
      <c r="L4" s="90"/>
      <c r="M4" s="90"/>
      <c r="N4" s="90"/>
      <c r="O4" s="90"/>
      <c r="P4" s="90"/>
      <c r="Q4" s="90"/>
      <c r="R4" s="15"/>
      <c r="U4" s="55"/>
      <c r="V4" s="55"/>
    </row>
    <row r="5" spans="1:22" x14ac:dyDescent="0.25">
      <c r="U5" s="55"/>
      <c r="V5" s="55"/>
    </row>
    <row r="6" spans="1:22" ht="15.75" x14ac:dyDescent="0.25">
      <c r="A6" s="91" t="s">
        <v>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3"/>
      <c r="U6" s="55"/>
      <c r="V6" s="55"/>
    </row>
    <row r="7" spans="1:22" x14ac:dyDescent="0.25">
      <c r="A7" s="75" t="s">
        <v>108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26"/>
      <c r="U7" s="55"/>
      <c r="V7" s="55"/>
    </row>
    <row r="8" spans="1:22" ht="15.75" x14ac:dyDescent="0.25">
      <c r="A8" s="92" t="s">
        <v>14</v>
      </c>
      <c r="B8" s="61" t="s">
        <v>1</v>
      </c>
      <c r="C8" s="61" t="s">
        <v>6</v>
      </c>
      <c r="D8" s="61" t="s">
        <v>2</v>
      </c>
      <c r="E8" s="61" t="s">
        <v>7</v>
      </c>
      <c r="F8" s="67" t="s">
        <v>8</v>
      </c>
      <c r="G8" s="87" t="s">
        <v>4</v>
      </c>
      <c r="H8" s="88"/>
      <c r="I8" s="88"/>
      <c r="J8" s="88"/>
      <c r="K8" s="88"/>
      <c r="L8" s="88"/>
      <c r="M8" s="88"/>
      <c r="N8" s="88"/>
      <c r="O8" s="88"/>
      <c r="P8" s="16"/>
      <c r="Q8" s="79" t="s">
        <v>5</v>
      </c>
      <c r="R8" s="79" t="s">
        <v>13</v>
      </c>
      <c r="S8" s="84" t="s">
        <v>9</v>
      </c>
      <c r="U8" s="55"/>
      <c r="V8" s="55"/>
    </row>
    <row r="9" spans="1:22" ht="15.75" x14ac:dyDescent="0.25">
      <c r="A9" s="93"/>
      <c r="B9" s="62"/>
      <c r="C9" s="62"/>
      <c r="D9" s="62"/>
      <c r="E9" s="62"/>
      <c r="F9" s="68"/>
      <c r="G9" s="17">
        <v>1</v>
      </c>
      <c r="H9" s="17">
        <v>2</v>
      </c>
      <c r="I9" s="17">
        <v>3</v>
      </c>
      <c r="J9" s="17">
        <v>4</v>
      </c>
      <c r="K9" s="17">
        <v>5</v>
      </c>
      <c r="L9" s="17">
        <v>6</v>
      </c>
      <c r="M9" s="17">
        <v>7</v>
      </c>
      <c r="N9" s="17">
        <v>8</v>
      </c>
      <c r="O9" s="17">
        <v>9</v>
      </c>
      <c r="P9" s="17">
        <v>10</v>
      </c>
      <c r="Q9" s="80"/>
      <c r="R9" s="80"/>
      <c r="S9" s="84"/>
      <c r="U9" s="55"/>
      <c r="V9" s="55"/>
    </row>
    <row r="10" spans="1:22" x14ac:dyDescent="0.25">
      <c r="A10" s="51">
        <v>1</v>
      </c>
      <c r="B10" s="95" t="s">
        <v>91</v>
      </c>
      <c r="C10" s="95" t="s">
        <v>92</v>
      </c>
      <c r="D10" s="95" t="s">
        <v>25</v>
      </c>
      <c r="E10" s="95" t="s">
        <v>93</v>
      </c>
      <c r="F10" s="52">
        <v>24.7</v>
      </c>
      <c r="G10" s="95">
        <v>240</v>
      </c>
      <c r="H10" s="95">
        <v>180</v>
      </c>
      <c r="I10" s="95">
        <v>180</v>
      </c>
      <c r="J10" s="95">
        <v>180</v>
      </c>
      <c r="K10" s="95">
        <v>240</v>
      </c>
      <c r="L10" s="95">
        <v>360</v>
      </c>
      <c r="M10" s="95">
        <v>366</v>
      </c>
      <c r="N10" s="6"/>
      <c r="O10" s="6"/>
      <c r="P10" s="6"/>
      <c r="Q10" s="6">
        <v>1746</v>
      </c>
      <c r="R10" s="18">
        <v>1</v>
      </c>
      <c r="S10" s="21">
        <v>583.4799999999999</v>
      </c>
      <c r="U10" s="21">
        <f>$D$27*0.2/(0.01322*A10*A10+0.06088*A10+0.9259)</f>
        <v>583.4799999999999</v>
      </c>
      <c r="V10" s="19"/>
    </row>
    <row r="11" spans="1:22" ht="15" customHeight="1" x14ac:dyDescent="0.25">
      <c r="A11" s="51">
        <v>2</v>
      </c>
      <c r="B11" s="95" t="s">
        <v>109</v>
      </c>
      <c r="C11" s="95">
        <v>2921</v>
      </c>
      <c r="D11" s="95" t="s">
        <v>34</v>
      </c>
      <c r="E11" s="95" t="s">
        <v>36</v>
      </c>
      <c r="F11" s="45">
        <v>54.9</v>
      </c>
      <c r="G11" s="95">
        <v>240</v>
      </c>
      <c r="H11" s="95">
        <v>180</v>
      </c>
      <c r="I11" s="95">
        <v>180</v>
      </c>
      <c r="J11" s="95">
        <v>180</v>
      </c>
      <c r="K11" s="95">
        <v>240</v>
      </c>
      <c r="L11" s="95">
        <v>360</v>
      </c>
      <c r="M11" s="95">
        <v>357</v>
      </c>
      <c r="N11" s="6"/>
      <c r="O11" s="6"/>
      <c r="P11" s="6"/>
      <c r="Q11" s="6">
        <v>1737</v>
      </c>
      <c r="R11" s="18">
        <v>2</v>
      </c>
      <c r="S11" s="21">
        <v>530.17609537136309</v>
      </c>
      <c r="U11" s="21">
        <f>$D$27*0.2/(0.01322*A11*A11+0.06088*A11+0.9259)</f>
        <v>530.17609537136309</v>
      </c>
      <c r="V11" s="19"/>
    </row>
    <row r="12" spans="1:22" x14ac:dyDescent="0.25">
      <c r="A12" s="51">
        <v>3</v>
      </c>
      <c r="B12" s="95" t="s">
        <v>110</v>
      </c>
      <c r="C12" s="95" t="s">
        <v>111</v>
      </c>
      <c r="D12" s="8" t="s">
        <v>30</v>
      </c>
      <c r="E12" s="95" t="s">
        <v>36</v>
      </c>
      <c r="F12" s="52">
        <v>71.599999999999994</v>
      </c>
      <c r="G12" s="95">
        <v>240</v>
      </c>
      <c r="H12" s="95">
        <v>180</v>
      </c>
      <c r="I12" s="95">
        <v>180</v>
      </c>
      <c r="J12" s="95">
        <v>180</v>
      </c>
      <c r="K12" s="95">
        <v>240</v>
      </c>
      <c r="L12" s="95">
        <v>360</v>
      </c>
      <c r="M12" s="95">
        <v>337</v>
      </c>
      <c r="N12" s="9"/>
      <c r="O12" s="9"/>
      <c r="P12" s="9"/>
      <c r="Q12" s="9">
        <v>1717</v>
      </c>
      <c r="R12" s="18">
        <v>3</v>
      </c>
      <c r="S12" s="21">
        <v>475.332377476538</v>
      </c>
      <c r="U12" s="21">
        <f>$D$27*0.2/(0.01322*A12*A12+0.06088*A12+0.9259)</f>
        <v>475.332377476538</v>
      </c>
      <c r="V12" s="19"/>
    </row>
    <row r="13" spans="1:22" x14ac:dyDescent="0.25">
      <c r="A13" s="51">
        <v>4</v>
      </c>
      <c r="B13" s="95" t="s">
        <v>112</v>
      </c>
      <c r="C13" s="95">
        <v>1352</v>
      </c>
      <c r="D13" s="95" t="s">
        <v>34</v>
      </c>
      <c r="E13" s="95" t="s">
        <v>113</v>
      </c>
      <c r="F13" s="45">
        <v>30.2</v>
      </c>
      <c r="G13" s="95">
        <v>240</v>
      </c>
      <c r="H13" s="95">
        <v>180</v>
      </c>
      <c r="I13" s="95">
        <v>180</v>
      </c>
      <c r="J13" s="95">
        <v>180</v>
      </c>
      <c r="K13" s="95">
        <v>240</v>
      </c>
      <c r="L13" s="95">
        <v>360</v>
      </c>
      <c r="M13" s="95">
        <v>330</v>
      </c>
      <c r="N13" s="6"/>
      <c r="O13" s="6"/>
      <c r="P13" s="6"/>
      <c r="Q13" s="6">
        <v>1710</v>
      </c>
      <c r="R13" s="18">
        <v>4</v>
      </c>
      <c r="S13" s="21">
        <v>422.5237881443075</v>
      </c>
      <c r="U13" s="21">
        <f>$D$27*0.2/(0.01322*A13*A13+0.06088*A13+0.9259)</f>
        <v>422.5237881443075</v>
      </c>
      <c r="V13" s="21"/>
    </row>
    <row r="14" spans="1:22" x14ac:dyDescent="0.25">
      <c r="A14" s="51">
        <v>5</v>
      </c>
      <c r="B14" s="95" t="s">
        <v>114</v>
      </c>
      <c r="C14" s="95">
        <v>66</v>
      </c>
      <c r="D14" s="95" t="s">
        <v>34</v>
      </c>
      <c r="E14" s="95" t="s">
        <v>36</v>
      </c>
      <c r="F14" s="45">
        <v>15</v>
      </c>
      <c r="G14" s="95">
        <v>240</v>
      </c>
      <c r="H14" s="95">
        <v>180</v>
      </c>
      <c r="I14" s="95">
        <v>180</v>
      </c>
      <c r="J14" s="95">
        <v>180</v>
      </c>
      <c r="K14" s="95">
        <v>240</v>
      </c>
      <c r="L14" s="95">
        <v>360</v>
      </c>
      <c r="M14" s="95">
        <v>273</v>
      </c>
      <c r="N14" s="6"/>
      <c r="O14" s="6"/>
      <c r="P14" s="6"/>
      <c r="Q14" s="6">
        <v>1653</v>
      </c>
      <c r="R14" s="18">
        <v>5</v>
      </c>
      <c r="S14" s="21">
        <v>373.83393131727314</v>
      </c>
      <c r="U14" s="21">
        <f>$D$27*0.2/(0.01322*A14*A14+0.06088*A14+0.9259)</f>
        <v>373.83393131727314</v>
      </c>
      <c r="V14" s="21"/>
    </row>
    <row r="15" spans="1:22" x14ac:dyDescent="0.25">
      <c r="A15" s="51">
        <v>6</v>
      </c>
      <c r="B15" s="107" t="s">
        <v>115</v>
      </c>
      <c r="C15" s="107">
        <v>938</v>
      </c>
      <c r="D15" s="8" t="s">
        <v>30</v>
      </c>
      <c r="E15" s="107" t="s">
        <v>116</v>
      </c>
      <c r="F15" s="52">
        <v>63.9</v>
      </c>
      <c r="G15" s="95">
        <v>240</v>
      </c>
      <c r="H15" s="95">
        <v>180</v>
      </c>
      <c r="I15" s="95">
        <v>180</v>
      </c>
      <c r="J15" s="95">
        <v>180</v>
      </c>
      <c r="K15" s="95">
        <v>240</v>
      </c>
      <c r="L15" s="95">
        <v>327</v>
      </c>
      <c r="M15" s="95"/>
      <c r="N15" s="6"/>
      <c r="O15" s="6"/>
      <c r="P15" s="6"/>
      <c r="Q15" s="6">
        <v>1347</v>
      </c>
      <c r="R15" s="18">
        <v>6</v>
      </c>
      <c r="S15" s="21">
        <v>330.19070793956195</v>
      </c>
      <c r="U15" s="21">
        <f>$D$27*0.2/(0.01322*A15*A15+0.06088*A15+0.9259)</f>
        <v>330.19070793956195</v>
      </c>
      <c r="V15" s="21"/>
    </row>
    <row r="16" spans="1:22" x14ac:dyDescent="0.25">
      <c r="A16" s="51">
        <v>7</v>
      </c>
      <c r="B16" s="108" t="s">
        <v>117</v>
      </c>
      <c r="C16" s="108">
        <v>816</v>
      </c>
      <c r="D16" s="108" t="s">
        <v>30</v>
      </c>
      <c r="E16" s="95" t="s">
        <v>26</v>
      </c>
      <c r="F16" s="52">
        <v>73.2</v>
      </c>
      <c r="G16" s="95">
        <v>240</v>
      </c>
      <c r="H16" s="95">
        <v>180</v>
      </c>
      <c r="I16" s="108">
        <v>180</v>
      </c>
      <c r="J16" s="95">
        <v>180</v>
      </c>
      <c r="K16" s="108">
        <v>240</v>
      </c>
      <c r="L16" s="108">
        <v>300</v>
      </c>
      <c r="M16" s="108"/>
      <c r="N16" s="6"/>
      <c r="O16" s="6"/>
      <c r="P16" s="6"/>
      <c r="Q16" s="6">
        <v>1320</v>
      </c>
      <c r="R16" s="18">
        <v>7</v>
      </c>
      <c r="S16" s="21">
        <v>291.76334106728535</v>
      </c>
      <c r="U16" s="21">
        <f>$D$27*0.2/(0.01322*A16*A16+0.06088*A16+0.9259)</f>
        <v>291.76334106728535</v>
      </c>
      <c r="V16" s="21"/>
    </row>
    <row r="17" spans="1:22" x14ac:dyDescent="0.25">
      <c r="A17" s="51">
        <v>8</v>
      </c>
      <c r="B17" s="95" t="s">
        <v>118</v>
      </c>
      <c r="C17" s="95">
        <v>1990</v>
      </c>
      <c r="D17" s="95" t="s">
        <v>34</v>
      </c>
      <c r="E17" s="95" t="s">
        <v>119</v>
      </c>
      <c r="F17" s="45">
        <v>65.7</v>
      </c>
      <c r="G17" s="95">
        <v>240</v>
      </c>
      <c r="H17" s="95">
        <v>180</v>
      </c>
      <c r="I17" s="95">
        <v>180</v>
      </c>
      <c r="J17" s="95">
        <v>180</v>
      </c>
      <c r="K17" s="95">
        <v>240</v>
      </c>
      <c r="L17" s="95">
        <v>0</v>
      </c>
      <c r="M17" s="95"/>
      <c r="N17" s="6"/>
      <c r="O17" s="6"/>
      <c r="P17" s="6"/>
      <c r="Q17" s="6">
        <v>1020</v>
      </c>
      <c r="R17" s="18">
        <v>8</v>
      </c>
      <c r="S17" s="21">
        <v>258.28899257200021</v>
      </c>
      <c r="U17" s="21">
        <f>$D$27*0.2/(0.01322*A17*A17+0.06088*A17+0.9259)</f>
        <v>258.28899257200021</v>
      </c>
      <c r="V17" s="21"/>
    </row>
    <row r="18" spans="1:22" x14ac:dyDescent="0.25">
      <c r="A18" s="51">
        <v>9</v>
      </c>
      <c r="B18" s="109" t="s">
        <v>120</v>
      </c>
      <c r="C18" s="109" t="s">
        <v>121</v>
      </c>
      <c r="D18" s="109">
        <v>1</v>
      </c>
      <c r="E18" s="95" t="s">
        <v>36</v>
      </c>
      <c r="F18" s="52">
        <v>42.8</v>
      </c>
      <c r="G18" s="95">
        <v>240</v>
      </c>
      <c r="H18" s="95">
        <v>180</v>
      </c>
      <c r="I18" s="95">
        <v>168</v>
      </c>
      <c r="J18" s="95">
        <v>180</v>
      </c>
      <c r="K18" s="109">
        <v>240</v>
      </c>
      <c r="L18" s="109"/>
      <c r="M18" s="109"/>
      <c r="N18" s="6"/>
      <c r="O18" s="6"/>
      <c r="P18" s="6"/>
      <c r="Q18" s="6">
        <v>1008</v>
      </c>
      <c r="R18" s="18">
        <v>9</v>
      </c>
      <c r="S18" s="21">
        <v>229.29766096579471</v>
      </c>
      <c r="U18" s="21">
        <f>$D$27*0.2/(0.01322*A18*A18+0.06088*A18+0.9259)</f>
        <v>229.29766096579471</v>
      </c>
      <c r="V18" s="21"/>
    </row>
    <row r="19" spans="1:22" x14ac:dyDescent="0.25">
      <c r="A19" s="51">
        <v>10</v>
      </c>
      <c r="B19" s="107" t="s">
        <v>122</v>
      </c>
      <c r="C19" s="107">
        <v>706</v>
      </c>
      <c r="D19" s="8" t="s">
        <v>34</v>
      </c>
      <c r="E19" s="95" t="s">
        <v>36</v>
      </c>
      <c r="F19" s="52">
        <v>68.7</v>
      </c>
      <c r="G19" s="95">
        <v>216</v>
      </c>
      <c r="H19" s="95">
        <v>180</v>
      </c>
      <c r="I19" s="95">
        <v>180</v>
      </c>
      <c r="J19" s="95">
        <v>180</v>
      </c>
      <c r="K19" s="95">
        <v>240</v>
      </c>
      <c r="L19" s="95"/>
      <c r="M19" s="95"/>
      <c r="N19" s="6"/>
      <c r="O19" s="6"/>
      <c r="P19" s="6"/>
      <c r="Q19" s="6">
        <v>996</v>
      </c>
      <c r="R19" s="18">
        <v>10</v>
      </c>
      <c r="S19" s="21">
        <v>204.24965869709803</v>
      </c>
      <c r="U19" s="21">
        <f>$D$27*0.2/(0.01322*A19*A19+0.06088*A19+0.9259)</f>
        <v>204.24965869709803</v>
      </c>
      <c r="V19" s="21"/>
    </row>
    <row r="20" spans="1:22" x14ac:dyDescent="0.25">
      <c r="A20" s="51">
        <v>11</v>
      </c>
      <c r="B20" s="95" t="s">
        <v>123</v>
      </c>
      <c r="C20" s="95" t="s">
        <v>124</v>
      </c>
      <c r="D20" s="95" t="s">
        <v>25</v>
      </c>
      <c r="E20" s="95" t="s">
        <v>31</v>
      </c>
      <c r="F20" s="52">
        <v>28.5</v>
      </c>
      <c r="G20" s="95">
        <v>240</v>
      </c>
      <c r="H20" s="95">
        <v>180</v>
      </c>
      <c r="I20" s="95">
        <v>180</v>
      </c>
      <c r="J20" s="95">
        <v>180</v>
      </c>
      <c r="K20" s="95">
        <v>198</v>
      </c>
      <c r="L20" s="95"/>
      <c r="M20" s="95"/>
      <c r="N20" s="6"/>
      <c r="O20" s="6"/>
      <c r="P20" s="6"/>
      <c r="Q20" s="6">
        <v>978</v>
      </c>
      <c r="R20" s="18">
        <v>11</v>
      </c>
      <c r="S20" s="21">
        <v>182.61141712568849</v>
      </c>
      <c r="U20" s="21">
        <f>$D$27*0.2/(0.01322*A20*A20+0.06088*A20+0.9259)</f>
        <v>182.61141712568849</v>
      </c>
      <c r="V20" s="21"/>
    </row>
    <row r="21" spans="1:22" x14ac:dyDescent="0.25">
      <c r="A21" s="51">
        <v>12</v>
      </c>
      <c r="B21" s="95" t="s">
        <v>125</v>
      </c>
      <c r="C21" s="95">
        <v>1562</v>
      </c>
      <c r="D21" s="95" t="s">
        <v>34</v>
      </c>
      <c r="E21" s="95" t="s">
        <v>26</v>
      </c>
      <c r="F21" s="52">
        <v>32.299999999999997</v>
      </c>
      <c r="G21" s="95">
        <v>240</v>
      </c>
      <c r="H21" s="95">
        <v>75</v>
      </c>
      <c r="I21" s="95">
        <v>180</v>
      </c>
      <c r="J21" s="95">
        <v>180</v>
      </c>
      <c r="K21" s="95">
        <v>240</v>
      </c>
      <c r="L21" s="95"/>
      <c r="M21" s="95"/>
      <c r="N21" s="6"/>
      <c r="O21" s="6"/>
      <c r="P21" s="6"/>
      <c r="Q21" s="6">
        <v>915</v>
      </c>
      <c r="R21" s="18">
        <v>12</v>
      </c>
      <c r="S21" s="21">
        <v>163.89243119652596</v>
      </c>
      <c r="U21" s="21">
        <f>$D$27*0.2/(0.01322*A21*A21+0.06088*A21+0.9259)</f>
        <v>163.89243119652596</v>
      </c>
      <c r="V21" s="21"/>
    </row>
    <row r="22" spans="1:22" x14ac:dyDescent="0.25">
      <c r="A22" s="51">
        <v>13</v>
      </c>
      <c r="B22" s="95" t="s">
        <v>126</v>
      </c>
      <c r="C22" s="95">
        <v>1196</v>
      </c>
      <c r="D22" s="95" t="s">
        <v>34</v>
      </c>
      <c r="E22" s="95" t="s">
        <v>36</v>
      </c>
      <c r="F22" s="45">
        <v>21.5</v>
      </c>
      <c r="G22" s="95">
        <v>227</v>
      </c>
      <c r="H22" s="95">
        <v>180</v>
      </c>
      <c r="I22" s="95">
        <v>114</v>
      </c>
      <c r="J22" s="95">
        <v>143</v>
      </c>
      <c r="K22" s="95">
        <v>240</v>
      </c>
      <c r="L22" s="95"/>
      <c r="M22" s="95"/>
      <c r="N22" s="6"/>
      <c r="O22" s="6"/>
      <c r="P22" s="6"/>
      <c r="Q22" s="6">
        <v>904</v>
      </c>
      <c r="R22" s="18">
        <v>13</v>
      </c>
      <c r="S22" s="21">
        <v>147.65963477345426</v>
      </c>
      <c r="U22" s="21">
        <f>$D$27*0.2/(0.01322*A22*A22+0.06088*A22+0.9259)</f>
        <v>147.65963477345426</v>
      </c>
      <c r="V22" s="21"/>
    </row>
    <row r="23" spans="1:22" x14ac:dyDescent="0.25">
      <c r="A23" s="51">
        <v>14</v>
      </c>
      <c r="B23" s="95" t="s">
        <v>127</v>
      </c>
      <c r="C23" s="95">
        <v>1546</v>
      </c>
      <c r="D23" s="95" t="s">
        <v>34</v>
      </c>
      <c r="E23" s="95" t="s">
        <v>128</v>
      </c>
      <c r="F23" s="53">
        <v>62.8</v>
      </c>
      <c r="G23" s="95">
        <v>240</v>
      </c>
      <c r="H23" s="95">
        <v>180</v>
      </c>
      <c r="I23" s="95">
        <v>180</v>
      </c>
      <c r="J23" s="95">
        <v>19</v>
      </c>
      <c r="K23" s="95">
        <v>0</v>
      </c>
      <c r="L23" s="95"/>
      <c r="M23" s="95"/>
      <c r="N23" s="9"/>
      <c r="O23" s="9"/>
      <c r="P23" s="9"/>
      <c r="Q23" s="9">
        <v>619</v>
      </c>
      <c r="R23" s="18">
        <v>14</v>
      </c>
      <c r="S23" s="21">
        <v>133.53961925599748</v>
      </c>
      <c r="U23" s="21">
        <f>$D$27*0.2/(0.01322*A23*A23+0.06088*A23+0.9259)</f>
        <v>133.53961925599748</v>
      </c>
      <c r="V23" s="21"/>
    </row>
    <row r="25" spans="1:22" x14ac:dyDescent="0.25">
      <c r="A25" s="74" t="s">
        <v>12</v>
      </c>
      <c r="B25" s="74"/>
      <c r="C25" s="74"/>
      <c r="D25" s="19">
        <v>29.5</v>
      </c>
    </row>
    <row r="26" spans="1:22" ht="15.75" x14ac:dyDescent="0.25">
      <c r="A26" s="73" t="s">
        <v>17</v>
      </c>
      <c r="B26" s="74"/>
      <c r="C26" s="74"/>
      <c r="D26" s="19">
        <v>1848.6</v>
      </c>
    </row>
    <row r="27" spans="1:22" x14ac:dyDescent="0.25">
      <c r="A27" s="74" t="s">
        <v>11</v>
      </c>
      <c r="B27" s="74"/>
      <c r="C27" s="74"/>
      <c r="D27" s="19">
        <f>SUM(F10:F23)+D25*A23+D26</f>
        <v>2917.3999999999996</v>
      </c>
    </row>
    <row r="30" spans="1:22" x14ac:dyDescent="0.25">
      <c r="D30" s="24"/>
    </row>
  </sheetData>
  <mergeCells count="21">
    <mergeCell ref="A25:C25"/>
    <mergeCell ref="A27:C27"/>
    <mergeCell ref="A8:A9"/>
    <mergeCell ref="B8:B9"/>
    <mergeCell ref="D8:D9"/>
    <mergeCell ref="A26:C26"/>
    <mergeCell ref="C8:C9"/>
    <mergeCell ref="A7:Q7"/>
    <mergeCell ref="R8:R9"/>
    <mergeCell ref="U1:U9"/>
    <mergeCell ref="V1:V9"/>
    <mergeCell ref="K1:Q1"/>
    <mergeCell ref="K2:Q2"/>
    <mergeCell ref="I3:Q3"/>
    <mergeCell ref="K4:Q4"/>
    <mergeCell ref="A6:Q6"/>
    <mergeCell ref="S8:S9"/>
    <mergeCell ref="E8:E9"/>
    <mergeCell ref="G8:O8"/>
    <mergeCell ref="Q8:Q9"/>
    <mergeCell ref="F8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F-1-A</vt:lpstr>
      <vt:lpstr>F-1-B</vt:lpstr>
      <vt:lpstr>F-1-C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2019-09-25T07:48:15Z</dcterms:modified>
</cp:coreProperties>
</file>